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enry\Desktop\"/>
    </mc:Choice>
  </mc:AlternateContent>
  <xr:revisionPtr revIDLastSave="0" documentId="13_ncr:1_{2045DEE7-E74A-4268-B68C-82EE65302C3D}" xr6:coauthVersionLast="47" xr6:coauthVersionMax="47" xr10:uidLastSave="{00000000-0000-0000-0000-000000000000}"/>
  <bookViews>
    <workbookView xWindow="-120" yWindow="-120" windowWidth="29040" windowHeight="17520" tabRatio="528"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Jäsenet!$A$1:$AP$562</definedName>
    <definedName name="_xlnm._FilterDatabase" localSheetId="2" hidden="1">'Sähköpostilista-FI'!$F$1:$F$485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2" i="5" l="1"/>
  <c r="A82" i="5"/>
  <c r="A728" i="2"/>
  <c r="B728" i="2"/>
  <c r="AA566" i="1"/>
  <c r="AB566" i="1"/>
  <c r="A566" i="1"/>
  <c r="B566" i="1"/>
  <c r="AA565" i="1"/>
  <c r="AB565" i="1" s="1"/>
  <c r="A565" i="1"/>
  <c r="B565" i="1"/>
  <c r="AA564" i="1"/>
  <c r="AB564" i="1"/>
  <c r="A564" i="1"/>
  <c r="B564" i="1"/>
  <c r="AA563" i="1"/>
  <c r="AB563" i="1"/>
  <c r="A563" i="1"/>
  <c r="B563" i="1"/>
  <c r="A727" i="2"/>
  <c r="B727" i="2"/>
  <c r="A721" i="2"/>
  <c r="B721" i="2"/>
  <c r="A726" i="2"/>
  <c r="B726" i="2"/>
  <c r="A725" i="2"/>
  <c r="B725" i="2"/>
  <c r="A724" i="2"/>
  <c r="B724" i="2"/>
  <c r="A723" i="2"/>
  <c r="B723" i="2"/>
  <c r="A722" i="2"/>
  <c r="B722" i="2"/>
  <c r="A720" i="2"/>
  <c r="B720" i="2"/>
  <c r="A716" i="2"/>
  <c r="B716" i="2"/>
  <c r="A715" i="2"/>
  <c r="B715" i="2"/>
  <c r="A719" i="2"/>
  <c r="B719" i="2"/>
  <c r="A710" i="2"/>
  <c r="B710" i="2"/>
  <c r="A702" i="2"/>
  <c r="B702" i="2"/>
  <c r="A718" i="2"/>
  <c r="B718" i="2"/>
  <c r="A717" i="2"/>
  <c r="B717" i="2"/>
  <c r="B707" i="2"/>
  <c r="A707" i="2"/>
  <c r="B33" i="4"/>
  <c r="C33" i="4"/>
  <c r="B79" i="5"/>
  <c r="A79" i="5"/>
  <c r="A714" i="2"/>
  <c r="B714" i="2"/>
  <c r="A713" i="2"/>
  <c r="B713" i="2"/>
  <c r="A712" i="2"/>
  <c r="B712" i="2"/>
  <c r="B711" i="2"/>
  <c r="A711" i="2"/>
  <c r="A709" i="2"/>
  <c r="B709" i="2"/>
  <c r="A708" i="2"/>
  <c r="B708" i="2"/>
  <c r="A706" i="2"/>
  <c r="B706" i="2"/>
  <c r="A705" i="2"/>
  <c r="B705" i="2"/>
  <c r="B56" i="5"/>
  <c r="A56" i="5"/>
  <c r="A322" i="1"/>
  <c r="B322" i="1"/>
  <c r="AA562" i="1"/>
  <c r="AB562" i="1" s="1"/>
  <c r="A562" i="1"/>
  <c r="B562" i="1"/>
  <c r="A704" i="2"/>
  <c r="B704" i="2"/>
  <c r="A703" i="2"/>
  <c r="B703" i="2"/>
  <c r="A701" i="2"/>
  <c r="B701" i="2"/>
  <c r="A700" i="2"/>
  <c r="B700" i="2"/>
  <c r="A699" i="2"/>
  <c r="B699" i="2"/>
  <c r="A698" i="2"/>
  <c r="B698" i="2"/>
  <c r="A696" i="2"/>
  <c r="B696" i="2"/>
  <c r="A695" i="2"/>
  <c r="B695" i="2"/>
  <c r="A694" i="2"/>
  <c r="B694" i="2"/>
  <c r="B69" i="5"/>
  <c r="A69" i="5"/>
  <c r="A693" i="2"/>
  <c r="B693" i="2"/>
  <c r="A692" i="2"/>
  <c r="B692" i="2"/>
  <c r="B697" i="2"/>
  <c r="A697" i="2"/>
  <c r="A72" i="5"/>
  <c r="B72" i="5"/>
  <c r="B71" i="5"/>
  <c r="A71" i="5"/>
  <c r="B68" i="5"/>
  <c r="A68" i="5"/>
  <c r="A691" i="2"/>
  <c r="B691" i="2"/>
  <c r="AA68" i="1"/>
  <c r="AB68" i="1" s="1"/>
  <c r="B68" i="1"/>
  <c r="A68" i="1"/>
  <c r="AG1" i="1" l="1"/>
  <c r="B379" i="1"/>
  <c r="A379" i="1"/>
  <c r="A689" i="2"/>
  <c r="B689" i="2"/>
  <c r="A688" i="2"/>
  <c r="B688" i="2"/>
  <c r="A690" i="2"/>
  <c r="B690" i="2"/>
  <c r="AA282" i="1"/>
  <c r="AB282" i="1" s="1"/>
  <c r="B282" i="1"/>
  <c r="A282" i="1"/>
  <c r="AA561" i="1" l="1"/>
  <c r="AB561" i="1" s="1"/>
  <c r="A561" i="1"/>
  <c r="B561" i="1"/>
  <c r="B37" i="4"/>
  <c r="C37" i="4"/>
  <c r="B39" i="4"/>
  <c r="C39" i="4"/>
  <c r="C40" i="4"/>
  <c r="B40" i="4"/>
  <c r="A263" i="1" l="1"/>
  <c r="A687" i="2" l="1"/>
  <c r="B687" i="2"/>
  <c r="AA560" i="1"/>
  <c r="AB560" i="1" s="1"/>
  <c r="A560" i="1"/>
  <c r="B560" i="1"/>
  <c r="A686" i="2"/>
  <c r="B686" i="2"/>
  <c r="A685" i="2"/>
  <c r="B685" i="2"/>
  <c r="A684" i="2"/>
  <c r="B684" i="2"/>
  <c r="A683" i="2"/>
  <c r="B683" i="2"/>
  <c r="A682" i="2"/>
  <c r="B682" i="2"/>
  <c r="A681" i="2"/>
  <c r="B681" i="2"/>
  <c r="A680" i="2"/>
  <c r="B680" i="2"/>
  <c r="A679" i="2"/>
  <c r="B679" i="2"/>
  <c r="A678" i="2"/>
  <c r="B678" i="2"/>
  <c r="A674" i="2"/>
  <c r="B674" i="2"/>
  <c r="A675" i="2"/>
  <c r="B675" i="2"/>
  <c r="A676" i="2"/>
  <c r="B676" i="2"/>
  <c r="A677" i="2"/>
  <c r="B677" i="2"/>
  <c r="A673" i="2"/>
  <c r="B673" i="2"/>
  <c r="AA272" i="1"/>
  <c r="AA559" i="1"/>
  <c r="AB559" i="1" s="1"/>
  <c r="A559" i="1"/>
  <c r="B559" i="1"/>
  <c r="AA558" i="1"/>
  <c r="AB558" i="1" s="1"/>
  <c r="A558" i="1"/>
  <c r="B558" i="1"/>
  <c r="A665" i="2"/>
  <c r="B665" i="2"/>
  <c r="A672" i="2"/>
  <c r="B672" i="2"/>
  <c r="A671" i="2"/>
  <c r="B671" i="2"/>
  <c r="A670" i="2"/>
  <c r="B670" i="2"/>
  <c r="A669" i="2"/>
  <c r="B669" i="2"/>
  <c r="A668" i="2"/>
  <c r="B668" i="2"/>
  <c r="A667" i="2"/>
  <c r="B667" i="2"/>
  <c r="A666" i="2"/>
  <c r="B666" i="2"/>
  <c r="A664" i="2"/>
  <c r="B664" i="2"/>
  <c r="A663" i="2"/>
  <c r="B663" i="2"/>
  <c r="AA557" i="1"/>
  <c r="AB557" i="1" s="1"/>
  <c r="A557" i="1"/>
  <c r="B557" i="1"/>
  <c r="B55" i="5"/>
  <c r="A55" i="5"/>
  <c r="A65" i="5"/>
  <c r="A64" i="5"/>
  <c r="A63" i="5"/>
  <c r="A62" i="5"/>
  <c r="A61" i="5"/>
  <c r="A60" i="5"/>
  <c r="B65" i="5"/>
  <c r="B64" i="5"/>
  <c r="B63" i="5"/>
  <c r="B62" i="5"/>
  <c r="B61" i="5"/>
  <c r="B60" i="5"/>
  <c r="B59" i="5"/>
  <c r="A59" i="5"/>
  <c r="A602" i="2"/>
  <c r="B602" i="2"/>
  <c r="A601" i="2"/>
  <c r="B601" i="2"/>
  <c r="A600" i="2"/>
  <c r="B600" i="2"/>
  <c r="A599" i="2"/>
  <c r="B599" i="2"/>
  <c r="A598" i="2"/>
  <c r="B598" i="2"/>
  <c r="A597" i="2"/>
  <c r="B597" i="2"/>
  <c r="A58" i="5"/>
  <c r="B58" i="5"/>
  <c r="A596" i="2"/>
  <c r="B596" i="2"/>
  <c r="A594" i="2"/>
  <c r="B594" i="2"/>
  <c r="A593" i="2"/>
  <c r="B593" i="2"/>
  <c r="A590" i="2"/>
  <c r="B590" i="2"/>
  <c r="A589" i="2"/>
  <c r="B589" i="2"/>
  <c r="B57" i="5"/>
  <c r="A57" i="5"/>
  <c r="A588" i="2"/>
  <c r="B588" i="2"/>
  <c r="A587" i="2"/>
  <c r="B587" i="2"/>
  <c r="A586" i="2"/>
  <c r="B586" i="2"/>
  <c r="A583" i="2"/>
  <c r="B583" i="2"/>
  <c r="A582" i="2"/>
  <c r="B582" i="2"/>
  <c r="A576" i="2"/>
  <c r="B576" i="2"/>
  <c r="A575" i="2"/>
  <c r="B575" i="2"/>
  <c r="A574" i="2"/>
  <c r="B574" i="2"/>
  <c r="A573" i="2"/>
  <c r="B573" i="2"/>
  <c r="A579" i="2"/>
  <c r="B579" i="2"/>
  <c r="A54" i="5"/>
  <c r="B54" i="5"/>
  <c r="A572" i="2"/>
  <c r="B572" i="2"/>
  <c r="AA556" i="1"/>
  <c r="AB556" i="1" s="1"/>
  <c r="A556" i="1"/>
  <c r="B556" i="1"/>
  <c r="AA555" i="1"/>
  <c r="AB555" i="1" s="1"/>
  <c r="A555" i="1"/>
  <c r="B555" i="1"/>
  <c r="A585" i="2"/>
  <c r="A387" i="2"/>
  <c r="B387" i="2"/>
  <c r="A662" i="2"/>
  <c r="B662" i="2"/>
  <c r="A661" i="2"/>
  <c r="B661" i="2"/>
  <c r="A660" i="2"/>
  <c r="B660" i="2"/>
  <c r="A659" i="2"/>
  <c r="B659" i="2"/>
  <c r="A658" i="2"/>
  <c r="B658" i="2"/>
  <c r="A657" i="2"/>
  <c r="B657"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48" i="2"/>
  <c r="B648" i="2"/>
  <c r="A647" i="2"/>
  <c r="B647" i="2"/>
  <c r="A646" i="2"/>
  <c r="B646" i="2"/>
  <c r="A645" i="2"/>
  <c r="B645" i="2"/>
  <c r="A644" i="2"/>
  <c r="B644" i="2"/>
  <c r="A643" i="2"/>
  <c r="B643" i="2"/>
  <c r="A642" i="2"/>
  <c r="B642" i="2"/>
  <c r="A641" i="2"/>
  <c r="B641" i="2"/>
  <c r="A640" i="2"/>
  <c r="B640" i="2"/>
  <c r="A639" i="2"/>
  <c r="B639" i="2"/>
  <c r="A638" i="2"/>
  <c r="B638" i="2"/>
  <c r="A637" i="2"/>
  <c r="B637" i="2"/>
  <c r="A633" i="2"/>
  <c r="B633" i="2"/>
  <c r="A634" i="2"/>
  <c r="B634" i="2"/>
  <c r="A636" i="2" l="1"/>
  <c r="B636" i="2"/>
  <c r="A635" i="2"/>
  <c r="B635" i="2"/>
  <c r="A649" i="2"/>
  <c r="B649" i="2"/>
  <c r="A656" i="2"/>
  <c r="B656" i="2"/>
  <c r="A655" i="2"/>
  <c r="B655" i="2"/>
  <c r="A654" i="2"/>
  <c r="B654" i="2"/>
  <c r="A653" i="2"/>
  <c r="B653" i="2"/>
  <c r="A652" i="2"/>
  <c r="B652" i="2"/>
  <c r="A651" i="2"/>
  <c r="B651" i="2"/>
  <c r="A650" i="2"/>
  <c r="B650" i="2"/>
  <c r="B547" i="1"/>
  <c r="A532" i="1"/>
  <c r="B532" i="1"/>
  <c r="AA545" i="1"/>
  <c r="AB545" i="1" s="1"/>
  <c r="B545" i="1"/>
  <c r="A632" i="2"/>
  <c r="B632" i="2"/>
  <c r="A631" i="2"/>
  <c r="B631" i="2"/>
  <c r="A630" i="2"/>
  <c r="B630" i="2"/>
  <c r="A629" i="2"/>
  <c r="B629" i="2"/>
  <c r="A628" i="2" l="1"/>
  <c r="B628" i="2"/>
  <c r="A627" i="2"/>
  <c r="B627" i="2"/>
  <c r="A626" i="2"/>
  <c r="B626" i="2"/>
  <c r="B544" i="1"/>
  <c r="A608" i="2" l="1"/>
  <c r="B608" i="2"/>
  <c r="A619" i="2"/>
  <c r="B619" i="2"/>
  <c r="A625" i="2"/>
  <c r="B625" i="2"/>
  <c r="A624" i="2"/>
  <c r="B624" i="2"/>
  <c r="A623" i="2"/>
  <c r="B623" i="2"/>
  <c r="A622" i="2"/>
  <c r="B622" i="2"/>
  <c r="A621" i="2"/>
  <c r="B621" i="2"/>
  <c r="A620" i="2"/>
  <c r="B620" i="2"/>
  <c r="A618" i="2"/>
  <c r="B618" i="2"/>
  <c r="A617" i="2"/>
  <c r="B617" i="2"/>
  <c r="A616" i="2"/>
  <c r="B616" i="2"/>
  <c r="A615" i="2"/>
  <c r="B615" i="2"/>
  <c r="A614" i="2"/>
  <c r="B614" i="2"/>
  <c r="A613" i="2"/>
  <c r="B613" i="2"/>
  <c r="A612" i="2"/>
  <c r="B612" i="2"/>
  <c r="A611" i="2"/>
  <c r="B611" i="2"/>
  <c r="A610" i="2"/>
  <c r="B610" i="2"/>
  <c r="A609" i="2"/>
  <c r="B609" i="2"/>
  <c r="A607" i="2"/>
  <c r="B607" i="2"/>
  <c r="A606" i="2"/>
  <c r="B606" i="2"/>
  <c r="A605" i="2"/>
  <c r="B605" i="2"/>
  <c r="AA543" i="1"/>
  <c r="AB543" i="1" s="1"/>
  <c r="A543" i="1"/>
  <c r="B543" i="1"/>
  <c r="A329" i="2"/>
  <c r="B329" i="2"/>
  <c r="A566" i="2"/>
  <c r="B566" i="2"/>
  <c r="A568" i="2"/>
  <c r="B568" i="2"/>
  <c r="A567" i="2"/>
  <c r="B567" i="2"/>
  <c r="A571" i="2"/>
  <c r="B571" i="2"/>
  <c r="A570" i="2"/>
  <c r="B570" i="2"/>
  <c r="A592" i="2"/>
  <c r="B592" i="2"/>
  <c r="A595" i="2"/>
  <c r="B595" i="2"/>
  <c r="A604" i="2"/>
  <c r="B604" i="2"/>
  <c r="B585" i="2"/>
  <c r="AA542" i="1"/>
  <c r="AB542" i="1" s="1"/>
  <c r="A542" i="1"/>
  <c r="B542" i="1"/>
  <c r="A50" i="5"/>
  <c r="B50" i="5"/>
  <c r="AA541" i="1"/>
  <c r="AB541" i="1" s="1"/>
  <c r="A541" i="1"/>
  <c r="B541" i="1"/>
  <c r="AA540" i="1"/>
  <c r="AB540" i="1" s="1"/>
  <c r="A540" i="1"/>
  <c r="B540" i="1"/>
  <c r="A591" i="2"/>
  <c r="B591" i="2"/>
  <c r="A584" i="2"/>
  <c r="B584" i="2"/>
  <c r="A603" i="2"/>
  <c r="B603" i="2"/>
  <c r="A581" i="2"/>
  <c r="B581" i="2"/>
  <c r="A580" i="2"/>
  <c r="B580" i="2"/>
  <c r="A578" i="2"/>
  <c r="B578" i="2"/>
  <c r="A577" i="2"/>
  <c r="B577" i="2"/>
  <c r="C38" i="4"/>
  <c r="B38" i="4"/>
  <c r="AA539" i="1"/>
  <c r="AB539" i="1" s="1"/>
  <c r="A539" i="1"/>
  <c r="B539" i="1"/>
  <c r="A535" i="1" l="1"/>
  <c r="B535" i="1"/>
  <c r="A552" i="2"/>
  <c r="B552" i="2"/>
  <c r="A569" i="2"/>
  <c r="B569" i="2"/>
  <c r="A565" i="2"/>
  <c r="B565" i="2"/>
  <c r="AA538" i="1"/>
  <c r="AB538" i="1" s="1"/>
  <c r="A538" i="1"/>
  <c r="B538" i="1"/>
  <c r="AA544" i="1"/>
  <c r="AB544" i="1" s="1"/>
  <c r="B537" i="1"/>
  <c r="A537" i="1"/>
  <c r="A536" i="1"/>
  <c r="B536" i="1"/>
  <c r="AA535" i="1"/>
  <c r="AB535" i="1" s="1"/>
  <c r="AA536" i="1"/>
  <c r="AB536" i="1" s="1"/>
  <c r="AA537" i="1"/>
  <c r="AB537" i="1" s="1"/>
  <c r="A561" i="2"/>
  <c r="B561" i="2"/>
  <c r="A553" i="2"/>
  <c r="B553" i="2"/>
  <c r="A564" i="2"/>
  <c r="B564" i="2"/>
  <c r="A563" i="2"/>
  <c r="B563" i="2"/>
  <c r="A562" i="2"/>
  <c r="B562" i="2"/>
  <c r="A560" i="2"/>
  <c r="B560" i="2"/>
  <c r="A559" i="2"/>
  <c r="B559" i="2"/>
  <c r="A558" i="2"/>
  <c r="B558"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57" i="2"/>
  <c r="B557" i="2"/>
  <c r="A556" i="2"/>
  <c r="B556" i="2"/>
  <c r="A555" i="2"/>
  <c r="B555" i="2"/>
  <c r="Z1" i="1"/>
  <c r="C36" i="4"/>
  <c r="AA524" i="1"/>
  <c r="AB524" i="1" s="1"/>
  <c r="A524" i="1"/>
  <c r="B524" i="1"/>
  <c r="A554" i="2"/>
  <c r="B554" i="2"/>
  <c r="AA523" i="1"/>
  <c r="AB523" i="1" s="1"/>
  <c r="A523" i="1"/>
  <c r="B523" i="1"/>
  <c r="AA522" i="1"/>
  <c r="AB522" i="1" s="1"/>
  <c r="A522" i="1"/>
  <c r="B522" i="1"/>
  <c r="AA521" i="1"/>
  <c r="AB521" i="1" s="1"/>
  <c r="AA520" i="1"/>
  <c r="AB520" i="1" s="1"/>
  <c r="A521" i="1"/>
  <c r="B521" i="1"/>
  <c r="AA519" i="1"/>
  <c r="A551" i="2"/>
  <c r="B551" i="2"/>
  <c r="A550" i="2"/>
  <c r="B550" i="2"/>
  <c r="A549" i="2"/>
  <c r="B549" i="2"/>
  <c r="A548" i="2"/>
  <c r="B548" i="2"/>
  <c r="A547" i="2"/>
  <c r="B547" i="2"/>
  <c r="A520" i="1"/>
  <c r="B520" i="1"/>
  <c r="A546" i="2"/>
  <c r="B546" i="2"/>
  <c r="A545" i="2"/>
  <c r="B545" i="2"/>
  <c r="A544" i="2"/>
  <c r="B544" i="2"/>
  <c r="A543" i="2"/>
  <c r="B543" i="2"/>
  <c r="A542" i="2"/>
  <c r="B542" i="2"/>
  <c r="A541" i="2"/>
  <c r="B541" i="2"/>
  <c r="A540" i="2"/>
  <c r="B540" i="2"/>
  <c r="A539" i="2"/>
  <c r="B539" i="2"/>
  <c r="A519" i="1"/>
  <c r="B519" i="1"/>
  <c r="A536" i="2" l="1"/>
  <c r="B536" i="2"/>
  <c r="A535" i="2"/>
  <c r="B535" i="2"/>
  <c r="A537" i="2"/>
  <c r="B537" i="2"/>
  <c r="A538" i="2"/>
  <c r="B538" i="2"/>
  <c r="AA518" i="1"/>
  <c r="AB518" i="1" s="1"/>
  <c r="A518" i="1"/>
  <c r="B518" i="1"/>
  <c r="A534" i="2"/>
  <c r="A533" i="2"/>
  <c r="A532" i="2"/>
  <c r="A531" i="2"/>
  <c r="A530" i="2"/>
  <c r="A529" i="2"/>
  <c r="A528" i="2"/>
  <c r="A527" i="2"/>
  <c r="A526" i="2"/>
  <c r="A525" i="2"/>
  <c r="A524" i="2"/>
  <c r="A523" i="2"/>
  <c r="A522" i="2"/>
  <c r="A521" i="2"/>
  <c r="A519" i="2"/>
  <c r="A518" i="2"/>
  <c r="A517" i="2"/>
  <c r="A514" i="2"/>
  <c r="A513" i="2"/>
  <c r="A516" i="2"/>
  <c r="B534" i="2"/>
  <c r="B533" i="2"/>
  <c r="B532" i="2"/>
  <c r="B531" i="2"/>
  <c r="B530" i="2"/>
  <c r="B529" i="2"/>
  <c r="B528" i="2"/>
  <c r="B527" i="2"/>
  <c r="B526" i="2"/>
  <c r="B525" i="2"/>
  <c r="B524" i="2"/>
  <c r="B523" i="2"/>
  <c r="B522" i="2"/>
  <c r="B521" i="2"/>
  <c r="B519" i="2"/>
  <c r="B518" i="2"/>
  <c r="B517" i="2"/>
  <c r="B514" i="2"/>
  <c r="B513" i="2"/>
  <c r="B516" i="2"/>
  <c r="A46" i="5"/>
  <c r="A47" i="5"/>
  <c r="A43" i="5"/>
  <c r="B46" i="5"/>
  <c r="B42" i="5"/>
  <c r="B48" i="5"/>
  <c r="A48" i="5"/>
  <c r="A520" i="2"/>
  <c r="B520" i="2"/>
  <c r="A517" i="1"/>
  <c r="B517" i="1"/>
  <c r="A516" i="1"/>
  <c r="B516" i="1"/>
  <c r="A515" i="1"/>
  <c r="B515" i="1"/>
  <c r="AA475" i="1"/>
  <c r="AB475" i="1" s="1"/>
  <c r="A514" i="1"/>
  <c r="B514" i="1"/>
  <c r="B512" i="2"/>
  <c r="A511" i="2"/>
  <c r="B511"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0" i="2"/>
  <c r="B510" i="2"/>
  <c r="A509" i="2"/>
  <c r="B509" i="2"/>
  <c r="A508" i="2"/>
  <c r="B508" i="2"/>
  <c r="A507" i="2"/>
  <c r="B507" i="2"/>
  <c r="A506" i="2"/>
  <c r="B506" i="2"/>
  <c r="A505" i="2"/>
  <c r="B505" i="2"/>
  <c r="A504" i="2"/>
  <c r="B504" i="2"/>
  <c r="A503" i="2"/>
  <c r="B503" i="2"/>
  <c r="A31" i="1"/>
  <c r="B31" i="1"/>
  <c r="A512" i="1"/>
  <c r="B512" i="1"/>
  <c r="A511" i="1"/>
  <c r="B511" i="1"/>
  <c r="AB519" i="1"/>
  <c r="B510" i="1"/>
  <c r="A502" i="2"/>
  <c r="B502" i="2"/>
  <c r="A509" i="1"/>
  <c r="B509" i="1"/>
  <c r="A508" i="1"/>
  <c r="B508" i="1"/>
  <c r="A507" i="1"/>
  <c r="B507" i="1"/>
  <c r="A505" i="1"/>
  <c r="B505" i="1"/>
  <c r="A504" i="1"/>
  <c r="B504" i="1"/>
  <c r="A497" i="2"/>
  <c r="B497" i="2"/>
  <c r="A38" i="5"/>
  <c r="B38" i="5"/>
  <c r="A498" i="2"/>
  <c r="B498" i="2"/>
  <c r="B37" i="5"/>
  <c r="A37" i="5"/>
  <c r="A499" i="2"/>
  <c r="B499" i="2"/>
  <c r="B40" i="5"/>
  <c r="A40" i="5"/>
  <c r="A500" i="2"/>
  <c r="B500" i="2"/>
  <c r="B39" i="5"/>
  <c r="A39" i="5"/>
  <c r="A501" i="2"/>
  <c r="B501"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6" i="2"/>
  <c r="B496" i="2"/>
  <c r="A495" i="2"/>
  <c r="B495" i="2"/>
  <c r="A494" i="2"/>
  <c r="B494" i="2"/>
  <c r="A493" i="2"/>
  <c r="B493" i="2"/>
  <c r="A492" i="2"/>
  <c r="B492" i="2"/>
  <c r="A491" i="2"/>
  <c r="B491" i="2"/>
  <c r="B503" i="1"/>
  <c r="A503" i="1"/>
  <c r="A490" i="2"/>
  <c r="B490" i="2"/>
  <c r="A500" i="1"/>
  <c r="B500" i="1"/>
  <c r="B501" i="1"/>
  <c r="A502" i="1"/>
  <c r="B502" i="1"/>
  <c r="A33" i="5"/>
  <c r="B33" i="5"/>
  <c r="A489" i="2"/>
  <c r="B489" i="2"/>
  <c r="A488" i="2"/>
  <c r="B488" i="2"/>
  <c r="A487" i="2"/>
  <c r="B487" i="2"/>
  <c r="A486" i="2"/>
  <c r="B486" i="2"/>
  <c r="Y1" i="1"/>
  <c r="A498" i="1"/>
  <c r="B498" i="1"/>
  <c r="A497" i="1"/>
  <c r="B497" i="1"/>
  <c r="A496" i="1"/>
  <c r="B496" i="1"/>
  <c r="A485" i="2"/>
  <c r="B485" i="2"/>
  <c r="A495" i="1"/>
  <c r="B495" i="1"/>
  <c r="A482" i="2"/>
  <c r="B482" i="2"/>
  <c r="A484" i="2"/>
  <c r="B484" i="2"/>
  <c r="A483" i="2"/>
  <c r="B483" i="2"/>
  <c r="A481" i="2"/>
  <c r="B481" i="2"/>
  <c r="A480" i="2"/>
  <c r="B480" i="2"/>
  <c r="A494" i="1"/>
  <c r="B494" i="1"/>
  <c r="A471" i="1"/>
  <c r="B471" i="1"/>
  <c r="C32" i="4"/>
  <c r="B32" i="4"/>
  <c r="B34" i="4"/>
  <c r="C34" i="4"/>
  <c r="AJ3" i="1"/>
  <c r="AI3" i="1"/>
  <c r="A479" i="2"/>
  <c r="B479" i="2"/>
  <c r="A478" i="2"/>
  <c r="B478" i="2"/>
  <c r="A477" i="2"/>
  <c r="B477" i="2"/>
  <c r="A476" i="2"/>
  <c r="B476" i="2"/>
  <c r="A475" i="2"/>
  <c r="B475" i="2"/>
  <c r="A506" i="1"/>
  <c r="A499" i="1"/>
  <c r="A476" i="1"/>
  <c r="A493" i="1"/>
  <c r="A491" i="1"/>
  <c r="A490" i="1"/>
  <c r="A492" i="1"/>
  <c r="A470" i="1"/>
  <c r="B506" i="1"/>
  <c r="B499" i="1"/>
  <c r="B476" i="1"/>
  <c r="B493" i="1"/>
  <c r="B491" i="1"/>
  <c r="B490" i="1"/>
  <c r="B492" i="1"/>
  <c r="B470" i="1"/>
  <c r="A489" i="1"/>
  <c r="B489" i="1"/>
  <c r="A488" i="1"/>
  <c r="B488" i="1"/>
  <c r="A487" i="1"/>
  <c r="B487" i="1"/>
  <c r="A25" i="5"/>
  <c r="B25" i="5"/>
  <c r="A451" i="2"/>
  <c r="B451" i="2"/>
  <c r="A453" i="2"/>
  <c r="B453" i="2"/>
  <c r="A455" i="2"/>
  <c r="B455" i="2"/>
  <c r="A454" i="2"/>
  <c r="B454" i="2"/>
  <c r="A457" i="2"/>
  <c r="B457" i="2"/>
  <c r="A460" i="2"/>
  <c r="B460" i="2"/>
  <c r="A459" i="2"/>
  <c r="B459" i="2"/>
  <c r="A461" i="2"/>
  <c r="B461" i="2"/>
  <c r="A464" i="2"/>
  <c r="B464" i="2"/>
  <c r="A466" i="2"/>
  <c r="B466" i="2"/>
  <c r="A452" i="2"/>
  <c r="B452" i="2"/>
  <c r="A456" i="2"/>
  <c r="B456" i="2"/>
  <c r="A458" i="2"/>
  <c r="B458" i="2"/>
  <c r="A462" i="2"/>
  <c r="B462" i="2"/>
  <c r="A463" i="2"/>
  <c r="B463" i="2"/>
  <c r="A465" i="2"/>
  <c r="B465" i="2"/>
  <c r="A467" i="2"/>
  <c r="B467" i="2"/>
  <c r="A468" i="2"/>
  <c r="B468" i="2"/>
  <c r="A471" i="2"/>
  <c r="B471" i="2"/>
  <c r="A470" i="2"/>
  <c r="B470" i="2"/>
  <c r="A473" i="2"/>
  <c r="B473" i="2"/>
  <c r="A474" i="2"/>
  <c r="B474" i="2"/>
  <c r="A469" i="2"/>
  <c r="B469"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2" i="2"/>
  <c r="B472" i="2"/>
  <c r="A473" i="1"/>
  <c r="B473" i="1"/>
  <c r="A472" i="1"/>
  <c r="B472" i="1"/>
  <c r="A466" i="1"/>
  <c r="A460" i="1"/>
  <c r="B466" i="1"/>
  <c r="B457" i="1"/>
  <c r="A457" i="1"/>
  <c r="A449" i="2"/>
  <c r="B449" i="2"/>
  <c r="A468" i="1"/>
  <c r="B468" i="1"/>
  <c r="A450" i="2"/>
  <c r="B450" i="2"/>
  <c r="A467" i="1"/>
  <c r="B467" i="1"/>
  <c r="A448" i="2"/>
  <c r="B448" i="2"/>
  <c r="A465" i="1"/>
  <c r="B465" i="1"/>
  <c r="A464" i="1"/>
  <c r="B464" i="1"/>
  <c r="A447" i="2"/>
  <c r="B447" i="2"/>
  <c r="A446" i="2"/>
  <c r="B446" i="2"/>
  <c r="A463" i="1"/>
  <c r="B463" i="1"/>
  <c r="A462" i="1"/>
  <c r="B462" i="1"/>
  <c r="A445" i="2"/>
  <c r="B445" i="2"/>
  <c r="A444" i="2"/>
  <c r="B444" i="2"/>
  <c r="A443" i="2"/>
  <c r="B443" i="2"/>
  <c r="A442" i="2"/>
  <c r="B442" i="2"/>
  <c r="A441" i="2"/>
  <c r="B441" i="2"/>
  <c r="A440" i="2"/>
  <c r="B440" i="2"/>
  <c r="A439" i="2"/>
  <c r="B439" i="2"/>
  <c r="A438" i="2"/>
  <c r="B438" i="2"/>
  <c r="A437" i="2"/>
  <c r="B437" i="2"/>
  <c r="A436" i="2"/>
  <c r="B436" i="2"/>
  <c r="A461" i="1"/>
  <c r="B461" i="1"/>
  <c r="B460" i="1"/>
  <c r="A459" i="1"/>
  <c r="B459" i="1"/>
  <c r="A458" i="1"/>
  <c r="B458" i="1"/>
  <c r="A435" i="2"/>
  <c r="B435" i="2"/>
  <c r="A434" i="2"/>
  <c r="B434" i="2"/>
  <c r="A433" i="2"/>
  <c r="B433" i="2"/>
  <c r="A432" i="2"/>
  <c r="B432" i="2"/>
  <c r="A431" i="2"/>
  <c r="B431" i="2"/>
  <c r="A454" i="1"/>
  <c r="B454" i="1"/>
  <c r="A455" i="1"/>
  <c r="B455" i="1"/>
  <c r="A456" i="1"/>
  <c r="B456" i="1"/>
  <c r="A453" i="1"/>
  <c r="B453" i="1"/>
  <c r="B428" i="1"/>
  <c r="A428" i="1"/>
  <c r="B429" i="1"/>
  <c r="A430" i="2"/>
  <c r="B430"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29" i="2"/>
  <c r="B429" i="2"/>
  <c r="A428" i="2"/>
  <c r="B428" i="2"/>
  <c r="B420" i="2"/>
  <c r="A420"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7" i="2"/>
  <c r="B427" i="2"/>
  <c r="A426" i="2"/>
  <c r="B426" i="2"/>
  <c r="A425" i="2"/>
  <c r="B425" i="2"/>
  <c r="A424" i="2"/>
  <c r="B424" i="2"/>
  <c r="A423" i="2"/>
  <c r="B423" i="2"/>
  <c r="A422" i="2"/>
  <c r="B422" i="2"/>
  <c r="A421" i="2"/>
  <c r="B421" i="2"/>
  <c r="A419" i="2"/>
  <c r="B419" i="2"/>
  <c r="A418" i="2"/>
  <c r="B418" i="2"/>
  <c r="A417" i="2"/>
  <c r="B417" i="2"/>
  <c r="A416" i="2"/>
  <c r="B416" i="2"/>
  <c r="A415" i="2"/>
  <c r="B415" i="2"/>
  <c r="A414" i="2"/>
  <c r="B414" i="2"/>
  <c r="A413" i="2"/>
  <c r="B413" i="2"/>
  <c r="A412" i="2"/>
  <c r="B412" i="2"/>
  <c r="A411" i="2"/>
  <c r="B411" i="2"/>
  <c r="A410" i="2"/>
  <c r="B410" i="2"/>
  <c r="AO3" i="1"/>
  <c r="AN3" i="1"/>
  <c r="B424" i="1"/>
  <c r="B422" i="1"/>
  <c r="A422" i="1"/>
  <c r="B423" i="1"/>
  <c r="A423" i="1"/>
  <c r="B421" i="1"/>
  <c r="A421" i="1"/>
  <c r="A417" i="1"/>
  <c r="A416" i="1"/>
  <c r="B417" i="1"/>
  <c r="B416" i="1"/>
  <c r="C23" i="4"/>
  <c r="C24" i="4"/>
  <c r="C25" i="4"/>
  <c r="C26" i="4"/>
  <c r="C27" i="4"/>
  <c r="C28" i="4"/>
  <c r="C30" i="4"/>
  <c r="C35" i="4"/>
  <c r="B30" i="4"/>
  <c r="B28" i="4"/>
  <c r="B27" i="4"/>
  <c r="B26" i="4"/>
  <c r="B25" i="4"/>
  <c r="B24" i="4"/>
  <c r="B23" i="4"/>
  <c r="B22" i="4"/>
  <c r="B21" i="4"/>
  <c r="A409" i="2"/>
  <c r="B409" i="2"/>
  <c r="A408" i="2"/>
  <c r="B408" i="2"/>
  <c r="A407" i="2"/>
  <c r="B407" i="2"/>
  <c r="A406" i="2"/>
  <c r="B406" i="2"/>
  <c r="A404" i="2"/>
  <c r="B404" i="2"/>
  <c r="A403" i="2"/>
  <c r="B403" i="2"/>
  <c r="A402" i="2"/>
  <c r="B402" i="2"/>
  <c r="A405" i="2"/>
  <c r="B405"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1" i="2"/>
  <c r="B401"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0" i="2"/>
  <c r="B400" i="2"/>
  <c r="A399" i="2"/>
  <c r="B399" i="2"/>
  <c r="A398" i="2"/>
  <c r="B398" i="2"/>
  <c r="A397" i="2"/>
  <c r="B397" i="2"/>
  <c r="A396" i="2"/>
  <c r="B396" i="2"/>
  <c r="A395" i="2"/>
  <c r="B395" i="2"/>
  <c r="A394" i="2"/>
  <c r="B394" i="2"/>
  <c r="A393" i="2"/>
  <c r="B393" i="2"/>
  <c r="A392" i="2"/>
  <c r="B392" i="2"/>
  <c r="A378" i="1"/>
  <c r="AB378" i="1"/>
  <c r="B378" i="1"/>
  <c r="AB377" i="1"/>
  <c r="B377" i="1"/>
  <c r="A391" i="2"/>
  <c r="B391" i="2"/>
  <c r="A390" i="2"/>
  <c r="B390" i="2"/>
  <c r="A389" i="2"/>
  <c r="B389" i="2"/>
  <c r="A388" i="2"/>
  <c r="B388" i="2"/>
  <c r="A386" i="2"/>
  <c r="B386" i="2"/>
  <c r="A385" i="2"/>
  <c r="B385" i="2"/>
  <c r="A384" i="2"/>
  <c r="B384" i="2"/>
  <c r="A383" i="2"/>
  <c r="B383" i="2"/>
  <c r="A382" i="2"/>
  <c r="B382" i="2"/>
  <c r="A381" i="2"/>
  <c r="B381" i="2"/>
  <c r="A380" i="2"/>
  <c r="B380" i="2"/>
  <c r="AB375" i="1"/>
  <c r="AB376" i="1"/>
  <c r="A376" i="1"/>
  <c r="B376" i="1"/>
  <c r="AL3" i="1"/>
  <c r="AM3" i="1"/>
  <c r="G3" i="1"/>
  <c r="K3" i="1"/>
  <c r="J3" i="1"/>
  <c r="I3" i="1"/>
  <c r="H3" i="1"/>
  <c r="A159" i="1"/>
  <c r="B159" i="1"/>
  <c r="E17" i="6" l="1"/>
  <c r="D18" i="6"/>
  <c r="A379" i="2"/>
  <c r="B379" i="2"/>
  <c r="A378" i="2"/>
  <c r="B378"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7" i="2"/>
  <c r="B377" i="2"/>
  <c r="A376" i="2"/>
  <c r="B376" i="2"/>
  <c r="A375" i="2"/>
  <c r="B375" i="2"/>
  <c r="A374" i="2"/>
  <c r="B374" i="2"/>
  <c r="A373" i="2"/>
  <c r="B373" i="2"/>
  <c r="A372" i="2"/>
  <c r="B372"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1" i="2"/>
  <c r="B371" i="2"/>
  <c r="A370" i="2"/>
  <c r="B370" i="2"/>
  <c r="A369" i="2"/>
  <c r="B369" i="2"/>
  <c r="AB349" i="1"/>
  <c r="A349" i="1"/>
  <c r="B349" i="1"/>
  <c r="AB347" i="1"/>
  <c r="A347" i="1"/>
  <c r="B347" i="1"/>
  <c r="AB346" i="1"/>
  <c r="A346" i="1"/>
  <c r="B346" i="1"/>
  <c r="AB344" i="1"/>
  <c r="A344" i="1"/>
  <c r="B344" i="1"/>
  <c r="AB343" i="1"/>
  <c r="A343" i="1"/>
  <c r="B343" i="1"/>
  <c r="AB342" i="1"/>
  <c r="A342" i="1"/>
  <c r="B342" i="1"/>
  <c r="A265" i="2"/>
  <c r="B265" i="2"/>
  <c r="A363" i="2"/>
  <c r="A364" i="2"/>
  <c r="A365" i="2"/>
  <c r="A366" i="2"/>
  <c r="A367" i="2"/>
  <c r="A368" i="2"/>
  <c r="B368" i="2"/>
  <c r="B367"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4" i="2"/>
  <c r="B365" i="2"/>
  <c r="B366"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A303" i="2"/>
  <c r="B303" i="2"/>
  <c r="E18" i="6" l="1"/>
  <c r="E16" i="6"/>
  <c r="F17" i="6"/>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6" i="2"/>
  <c r="B266"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3" i="2"/>
  <c r="B243" i="2"/>
  <c r="A241" i="2"/>
  <c r="B241" i="2"/>
  <c r="A240" i="2"/>
  <c r="B240" i="2"/>
  <c r="A239" i="2"/>
  <c r="B239"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21" i="2"/>
  <c r="B221" i="2"/>
  <c r="A212" i="2"/>
  <c r="B212" i="2"/>
  <c r="A213" i="2"/>
  <c r="B213" i="2"/>
  <c r="A214" i="2"/>
  <c r="B214" i="2"/>
  <c r="A215" i="2"/>
  <c r="B215" i="2"/>
  <c r="A216" i="2"/>
  <c r="B216" i="2"/>
  <c r="A217" i="2"/>
  <c r="B217" i="2"/>
  <c r="A218" i="2"/>
  <c r="B218" i="2"/>
  <c r="A219" i="2"/>
  <c r="B219" i="2"/>
  <c r="A220" i="2"/>
  <c r="B220"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1" i="5"/>
  <c r="A81" i="5"/>
  <c r="B80" i="5"/>
  <c r="A80" i="5"/>
  <c r="B78" i="5"/>
  <c r="A78" i="5"/>
  <c r="B77" i="5"/>
  <c r="A77" i="5"/>
  <c r="B76" i="5"/>
  <c r="A76" i="5"/>
  <c r="B75" i="5"/>
  <c r="A75" i="5"/>
  <c r="B74" i="5"/>
  <c r="A74" i="5"/>
  <c r="B73" i="5"/>
  <c r="A73" i="5"/>
  <c r="B70" i="5"/>
  <c r="A70" i="5"/>
  <c r="B67" i="5"/>
  <c r="A67" i="5"/>
  <c r="B66" i="5"/>
  <c r="A66"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5" i="4"/>
  <c r="B36"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0"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<sst xmlns="http://schemas.openxmlformats.org/spreadsheetml/2006/main" count="8916" uniqueCount="3562">
  <si>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</si>
  <si>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</si>
  <si>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</si>
  <si>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</si>
  <si>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</si>
  <si>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</si>
  <si>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</si>
  <si>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</si>
  <si>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</si>
  <si>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</si>
  <si>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</si>
  <si>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</si>
  <si>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</si>
  <si>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</si>
  <si>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</si>
  <si>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</si>
  <si>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</si>
  <si>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</si>
  <si>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</si>
  <si>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</si>
  <si>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</si>
  <si>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</si>
  <si>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</si>
  <si>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</si>
  <si>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</si>
  <si>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</si>
  <si>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</si>
  <si>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</si>
  <si>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</si>
  <si>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</si>
  <si>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</si>
  <si>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</si>
  <si>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</si>
  <si>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</si>
  <si>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</si>
  <si>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</si>
  <si>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</si>
  <si>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</si>
  <si>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</si>
  <si>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</si>
  <si>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</si>
  <si>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</si>
  <si>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</si>
  <si>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</si>
  <si>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</si>
  <si>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</si>
  <si>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</si>
  <si>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</si>
  <si>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</si>
  <si>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</si>
  <si>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</si>
  <si>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</si>
  <si>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</si>
  <si>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</si>
  <si>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</si>
  <si>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</si>
  <si>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</si>
  <si>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</si>
  <si>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</si>
  <si>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</si>
  <si>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</si>
  <si>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</si>
  <si>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</si>
  <si>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</si>
  <si>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</si>
  <si>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</si>
  <si>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</si>
  <si>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</si>
  <si>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</si>
  <si>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</si>
  <si>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</si>
  <si>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</si>
  <si>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</si>
  <si>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</si>
  <si>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</si>
  <si>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</si>
  <si>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</si>
  <si>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</si>
  <si>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</si>
  <si>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</si>
  <si>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</si>
  <si>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</si>
  <si>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</si>
  <si>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</si>
  <si>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</si>
  <si>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</si>
  <si>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</si>
  <si>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</si>
  <si>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</si>
  <si>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</si>
  <si>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</si>
  <si>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</si>
  <si>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</si>
  <si>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</si>
  <si>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</si>
  <si>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</si>
  <si>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</si>
  <si>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</si>
  <si>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</si>
  <si>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</si>
  <si>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</si>
  <si>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</si>
  <si>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</si>
  <si>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</si>
  <si>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</si>
  <si>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</si>
  <si>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</si>
  <si>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</si>
  <si>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</si>
  <si>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</si>
  <si>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</si>
  <si>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</si>
  <si>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</si>
  <si>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</si>
  <si>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</si>
  <si>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</si>
  <si>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</si>
  <si>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</si>
  <si>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</si>
  <si>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</si>
  <si>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</si>
  <si>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</si>
  <si>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</si>
  <si>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</si>
  <si>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</si>
  <si>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</si>
  <si>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</si>
  <si>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</si>
  <si>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</si>
  <si>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</si>
  <si>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</si>
  <si>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</si>
  <si>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</si>
  <si>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</si>
  <si>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</si>
  <si>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</si>
  <si>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</si>
  <si>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</si>
  <si>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</si>
  <si>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</si>
  <si>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</si>
  <si>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</si>
  <si>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</si>
  <si>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</si>
  <si>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</si>
  <si>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</si>
  <si>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</si>
  <si>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</si>
  <si>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</si>
  <si>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</si>
  <si>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</si>
  <si>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</si>
  <si>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</si>
  <si>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</si>
  <si>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</si>
  <si>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</si>
  <si>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</si>
  <si>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</si>
  <si>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</si>
  <si>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</si>
  <si>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</si>
  <si>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</si>
  <si>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</si>
  <si>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</si>
  <si>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</si>
  <si>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</si>
  <si>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</si>
  <si>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</si>
  <si>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</si>
  <si>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</si>
  <si>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</si>
  <si>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</si>
  <si>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</si>
  <si>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</si>
  <si>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</si>
  <si>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</si>
  <si>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</si>
  <si>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</si>
  <si>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</si>
  <si>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</si>
  <si>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</si>
  <si>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</si>
  <si>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</si>
  <si>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</si>
  <si>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</si>
  <si>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</si>
  <si>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</si>
  <si>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</si>
  <si>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</si>
  <si>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</si>
  <si>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</si>
  <si>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</si>
  <si>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</si>
  <si>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</si>
  <si>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</si>
  <si>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</si>
  <si>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</si>
  <si>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</si>
  <si>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</si>
  <si>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</si>
  <si>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</si>
  <si>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</si>
  <si>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</si>
  <si>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</si>
  <si>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</si>
  <si>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</si>
  <si>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</si>
  <si>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</si>
  <si>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</si>
  <si>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</si>
  <si>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</si>
  <si>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</si>
  <si>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</si>
  <si>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</si>
  <si>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</si>
  <si>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</si>
  <si>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</si>
  <si>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</si>
  <si>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</si>
  <si>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</si>
  <si>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</si>
  <si>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</si>
  <si>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</si>
  <si>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</si>
  <si>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</si>
  <si>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</si>
  <si>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</si>
  <si>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</si>
  <si>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</si>
  <si>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</si>
  <si>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</si>
  <si>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</si>
  <si>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</si>
  <si>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</si>
  <si>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</si>
  <si>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</si>
  <si>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</si>
  <si>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</si>
  <si>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</si>
  <si>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</si>
  <si>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</si>
  <si>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</si>
  <si>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</si>
  <si>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</si>
  <si>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</si>
  <si>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</si>
  <si>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</si>
  <si>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</si>
  <si>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</si>
  <si>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</si>
  <si>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</si>
  <si>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</si>
  <si>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</si>
  <si>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</si>
  <si>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</si>
  <si>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</si>
  <si>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</si>
  <si>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</si>
  <si>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</si>
  <si>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</si>
  <si>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</si>
  <si>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</si>
  <si>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</si>
  <si>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</si>
  <si>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</si>
  <si>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</si>
  <si>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</si>
  <si>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</si>
  <si>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</si>
  <si>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</si>
  <si>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</si>
  <si>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</si>
  <si>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</si>
  <si>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</si>
  <si>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</si>
  <si>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</si>
  <si>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</si>
  <si>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</si>
  <si>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</si>
  <si>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</si>
  <si>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</si>
  <si>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</si>
  <si>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</si>
  <si>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</si>
  <si>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</si>
  <si>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</si>
  <si>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</si>
  <si>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</si>
  <si>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</si>
  <si>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</si>
  <si>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</si>
  <si>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</si>
  <si>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</si>
  <si>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</si>
  <si>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</si>
  <si>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</si>
  <si>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</si>
  <si>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</si>
  <si>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</si>
  <si>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</si>
  <si>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</si>
  <si>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</si>
  <si>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</si>
  <si>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</si>
  <si>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</si>
  <si>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</si>
  <si>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</si>
  <si>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</si>
  <si>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</si>
  <si>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</si>
  <si>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</si>
  <si>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</si>
  <si>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</si>
  <si>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</si>
  <si>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</si>
  <si>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</si>
  <si>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</si>
  <si>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</si>
  <si>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</si>
  <si>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</si>
  <si>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</si>
  <si>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</si>
  <si>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</si>
  <si>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</si>
  <si>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</si>
  <si>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</si>
  <si>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</si>
  <si>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</si>
  <si>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</si>
  <si>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</si>
  <si>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</si>
  <si>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</si>
  <si>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</si>
  <si>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</si>
  <si>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</si>
  <si>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</si>
  <si>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</si>
  <si>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</si>
  <si>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</si>
  <si>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</si>
  <si>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</si>
  <si>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</si>
  <si>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</si>
  <si>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</si>
  <si>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</si>
  <si>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</si>
  <si>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</si>
  <si>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</si>
  <si>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</si>
  <si>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</si>
  <si>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</si>
  <si>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</si>
  <si>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</si>
  <si>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</si>
  <si>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</si>
  <si>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</si>
  <si>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</si>
  <si>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</si>
  <si>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</si>
  <si>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</si>
  <si>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</si>
  <si>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</si>
  <si>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</si>
  <si>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</si>
  <si>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</si>
  <si>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</si>
  <si>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</si>
  <si>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</si>
  <si>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</si>
  <si>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</si>
  <si>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</si>
  <si>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</si>
  <si>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</si>
  <si>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</si>
  <si>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</si>
  <si>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</si>
  <si>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</si>
  <si>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</si>
  <si>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</si>
  <si>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</si>
  <si>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</si>
  <si>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</si>
  <si>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</si>
  <si>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</si>
  <si>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</si>
  <si>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</si>
  <si>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</si>
  <si>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</si>
  <si>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</si>
  <si>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</si>
  <si>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</si>
  <si>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</si>
  <si>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</si>
  <si>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</si>
  <si>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</si>
  <si>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</si>
  <si>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</si>
  <si>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</si>
  <si>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</si>
  <si>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</si>
  <si>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</si>
  <si>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</si>
  <si>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</si>
  <si>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</si>
  <si>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</si>
  <si>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</si>
  <si>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</si>
  <si>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</si>
  <si>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</si>
  <si>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</si>
  <si>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</si>
  <si>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</si>
  <si>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</si>
  <si>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</si>
  <si>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</si>
  <si>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</si>
  <si>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</si>
  <si>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</si>
  <si>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</si>
  <si>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</si>
  <si>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</si>
  <si>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</si>
  <si>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</si>
  <si>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</si>
  <si>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</si>
  <si>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</si>
  <si>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</si>
  <si>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</si>
  <si>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</si>
  <si>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</si>
  <si>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</si>
  <si>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</si>
  <si>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</si>
  <si>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</si>
  <si>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</si>
  <si>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</si>
  <si>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</si>
  <si>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</si>
  <si>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</si>
  <si>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</si>
  <si>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</si>
  <si>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</si>
  <si>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</si>
  <si>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</si>
  <si>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</si>
  <si>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</si>
  <si>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</si>
  <si>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</si>
  <si>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</si>
  <si>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</si>
  <si>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</si>
  <si>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</si>
  <si>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</si>
  <si>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</si>
  <si>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</si>
  <si>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</si>
  <si>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</si>
  <si>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</si>
  <si>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</si>
  <si>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</si>
  <si>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</si>
  <si>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</si>
  <si>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</si>
  <si>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</si>
  <si>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</si>
  <si>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</si>
  <si>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</si>
  <si>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</si>
  <si>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</si>
  <si>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</si>
  <si>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</si>
  <si>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</si>
  <si>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</si>
  <si>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</si>
  <si>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</si>
  <si>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</si>
  <si>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</si>
  <si>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</si>
  <si>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</si>
  <si>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</si>
  <si>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</si>
  <si>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</si>
  <si>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</si>
  <si>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</si>
  <si>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</si>
  <si>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</si>
  <si>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</si>
  <si>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</si>
  <si>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</si>
  <si>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</si>
  <si>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</si>
  <si>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</si>
  <si>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</si>
  <si>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</si>
  <si>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</si>
  <si>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</si>
  <si>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</si>
  <si>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</si>
  <si>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</si>
  <si>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</si>
  <si>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</si>
  <si>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</si>
  <si>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</si>
  <si>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</si>
  <si>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</si>
  <si>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</si>
  <si>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</si>
  <si>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</si>
  <si>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</si>
  <si>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</si>
  <si>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</si>
  <si>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</si>
  <si>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</si>
  <si>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</si>
  <si>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</si>
  <si>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</si>
  <si>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</si>
  <si>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</si>
  <si>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</si>
  <si>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</si>
  <si>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</si>
  <si>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</si>
  <si>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</si>
  <si>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</si>
  <si>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</si>
  <si>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</si>
  <si>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</si>
  <si>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</si>
  <si>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</si>
  <si>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</si>
  <si>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</si>
  <si>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</si>
  <si>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</si>
  <si>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</si>
  <si>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</si>
  <si>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</si>
  <si>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</si>
  <si>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</si>
  <si>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</si>
  <si>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</si>
  <si>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</si>
  <si>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</si>
  <si>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</si>
  <si>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</si>
  <si>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</si>
  <si>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</si>
  <si>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</si>
  <si>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</si>
  <si>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</si>
  <si>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</si>
  <si>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</si>
  <si>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</si>
  <si>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</si>
  <si>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</si>
  <si>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</si>
  <si>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</si>
  <si>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</si>
  <si>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</si>
  <si>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</si>
  <si>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</si>
  <si>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</si>
  <si>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</si>
  <si>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</si>
  <si>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</si>
  <si>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</si>
  <si>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</si>
  <si>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</si>
  <si>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</si>
  <si>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</si>
  <si>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</si>
  <si>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</si>
  <si>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</si>
  <si>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</si>
  <si>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</si>
  <si>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</si>
  <si>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</si>
  <si>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</si>
  <si>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</si>
  <si>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</si>
  <si>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</si>
  <si>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</si>
  <si>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</si>
  <si>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</si>
  <si>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</si>
  <si>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</si>
  <si>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</si>
  <si>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</si>
  <si>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</si>
  <si>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</si>
  <si>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</si>
  <si>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</si>
  <si>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</si>
  <si>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</si>
  <si>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</si>
  <si>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</si>
  <si>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</si>
  <si>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</si>
  <si>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</si>
  <si>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</si>
  <si>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</si>
  <si>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</si>
  <si>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</si>
  <si>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</si>
  <si>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</si>
  <si>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</si>
  <si>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</si>
  <si>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</si>
  <si>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</si>
  <si>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</si>
  <si>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</si>
  <si>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</si>
  <si>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</si>
  <si>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</si>
  <si>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</si>
  <si>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</si>
  <si>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</si>
  <si>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</si>
  <si>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</si>
  <si>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</si>
  <si>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</si>
  <si>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</si>
  <si>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</si>
  <si>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</si>
  <si>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</si>
  <si>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</si>
  <si>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</si>
  <si>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</si>
  <si>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</si>
  <si>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</si>
  <si>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</si>
  <si>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</si>
  <si>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</si>
  <si>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</si>
  <si>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</si>
  <si>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</si>
  <si>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</si>
  <si>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</si>
  <si>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</si>
  <si>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</si>
  <si>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</si>
  <si>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</si>
  <si>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</si>
  <si>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</si>
  <si>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</si>
  <si>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</si>
  <si>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</si>
  <si>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</si>
  <si>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</si>
  <si>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</si>
  <si>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</si>
  <si>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</si>
  <si>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</si>
  <si>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</si>
  <si>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</si>
  <si>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</si>
  <si>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</si>
  <si>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</si>
  <si>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</si>
  <si>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</si>
  <si>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</si>
  <si>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</si>
  <si>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</si>
  <si>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</si>
  <si>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</si>
  <si>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</si>
  <si>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</si>
  <si>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</si>
  <si>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</si>
  <si>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</si>
  <si>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</si>
  <si>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</si>
  <si>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</si>
  <si>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</si>
  <si>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</si>
  <si>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</si>
  <si>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</si>
  <si>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</si>
  <si>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</si>
  <si>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</si>
  <si>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</si>
  <si>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</si>
  <si>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</si>
  <si>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</si>
  <si>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</si>
  <si>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</si>
  <si>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</si>
  <si>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</si>
  <si>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</si>
  <si>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</si>
  <si>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</si>
  <si>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</si>
  <si>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</si>
  <si>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</si>
  <si>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</si>
  <si>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</si>
  <si>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</si>
  <si>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</si>
  <si>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</si>
  <si>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</si>
  <si>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</si>
  <si>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</si>
  <si>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</si>
  <si>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</si>
  <si>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</si>
  <si>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</si>
  <si>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</si>
  <si>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</si>
  <si>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</si>
  <si>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</si>
  <si>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</si>
  <si>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</si>
  <si>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</si>
  <si>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</si>
  <si>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</si>
  <si>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</si>
  <si>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</si>
  <si>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</si>
  <si>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</si>
  <si>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</si>
  <si>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</si>
  <si>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</si>
  <si>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</si>
  <si>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</si>
  <si>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</si>
  <si>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</si>
  <si>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</si>
  <si>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</si>
  <si>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</si>
  <si>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</si>
  <si>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</si>
  <si>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</si>
  <si>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</si>
  <si>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</si>
  <si>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</si>
  <si>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</si>
  <si>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</si>
  <si>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</si>
  <si>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</si>
  <si>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</si>
  <si>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</si>
  <si>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</si>
  <si>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</si>
  <si>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</si>
  <si>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</si>
  <si>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</si>
  <si>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</si>
  <si>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</si>
  <si>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</si>
  <si>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</si>
  <si>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</si>
  <si>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</si>
  <si>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</si>
  <si>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</si>
  <si>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</si>
  <si>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</si>
  <si>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</si>
  <si>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</si>
  <si>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</si>
  <si>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</si>
  <si>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</si>
  <si>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</si>
  <si>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</si>
  <si>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</si>
  <si>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</si>
  <si>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</si>
  <si>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</si>
  <si>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</si>
  <si>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</si>
  <si>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</si>
  <si>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</si>
  <si>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</si>
  <si>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</si>
  <si>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</si>
  <si>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</si>
  <si>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</si>
  <si>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</si>
  <si>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</si>
  <si>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</si>
  <si>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</si>
  <si>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</si>
  <si>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</si>
  <si>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</si>
  <si>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</si>
  <si>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</si>
  <si>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</si>
  <si>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</si>
  <si>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</si>
  <si>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</si>
  <si>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</si>
  <si>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</si>
  <si>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</si>
  <si>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</si>
  <si>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</si>
  <si>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</si>
  <si>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</si>
  <si>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</si>
  <si>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</si>
  <si>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</si>
  <si>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</si>
  <si>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</si>
  <si>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</si>
  <si>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</si>
  <si>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</si>
  <si>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</si>
  <si>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</si>
  <si>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</si>
  <si>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</si>
  <si>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</si>
  <si>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</si>
  <si>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</si>
  <si>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</si>
  <si>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</si>
  <si>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</si>
  <si>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</si>
  <si>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</si>
  <si>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</si>
  <si>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</si>
  <si>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</si>
  <si>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</si>
  <si>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</si>
  <si>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</si>
  <si>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</si>
  <si>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</si>
  <si>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</si>
  <si>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</si>
  <si>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</si>
  <si>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</si>
  <si>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</si>
  <si>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</si>
  <si>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</si>
  <si>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</si>
  <si>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</si>
  <si>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</si>
  <si>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</si>
  <si>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</si>
  <si>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</si>
  <si>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</si>
  <si>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</si>
  <si>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</si>
  <si>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</si>
  <si>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</si>
  <si>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</si>
  <si>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</si>
  <si>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</si>
  <si>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</si>
  <si>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</si>
  <si>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</si>
  <si>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</si>
  <si>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</si>
  <si>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</si>
  <si>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</si>
  <si>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</si>
  <si>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</si>
  <si>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</si>
  <si>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</si>
  <si>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</si>
  <si>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</si>
  <si>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</si>
  <si>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</si>
  <si>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</si>
  <si>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</si>
  <si>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</si>
  <si>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</si>
  <si>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</si>
  <si>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</si>
  <si>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</si>
  <si>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</si>
  <si>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</si>
  <si>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</si>
  <si>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</si>
  <si>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</si>
  <si>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</si>
  <si>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</si>
  <si>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</si>
  <si>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</si>
  <si>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</si>
  <si>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</si>
  <si>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</si>
  <si>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</si>
  <si>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</si>
  <si>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</si>
  <si>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</si>
  <si>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</si>
  <si>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</si>
  <si>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</si>
  <si>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</si>
  <si>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</si>
  <si>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</si>
  <si>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</si>
  <si>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</si>
  <si>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</si>
  <si>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</si>
  <si>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</si>
  <si>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</si>
  <si>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</si>
  <si>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</si>
  <si>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</si>
  <si>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</si>
  <si>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</si>
  <si>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</si>
  <si>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</si>
  <si>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</si>
  <si>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</si>
  <si>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</si>
  <si>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</si>
  <si>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</si>
  <si>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</si>
  <si>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</si>
  <si>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</si>
  <si>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</si>
  <si>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</si>
  <si>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</si>
  <si>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</si>
  <si>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</si>
  <si>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</si>
  <si>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</si>
  <si>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</si>
  <si>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</si>
  <si>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</si>
  <si>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</si>
  <si>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</si>
  <si>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</si>
  <si>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</si>
  <si>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</si>
  <si>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</si>
  <si>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</si>
  <si>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</si>
  <si>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</si>
  <si>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</si>
  <si>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</si>
  <si>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</si>
  <si>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</si>
  <si>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</si>
  <si>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</si>
  <si>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</si>
  <si>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</si>
  <si>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</si>
  <si>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</si>
  <si>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</si>
  <si>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</si>
  <si>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</si>
  <si>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</si>
  <si>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</si>
  <si>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</si>
  <si>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</si>
  <si>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</si>
  <si>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</si>
  <si>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</si>
  <si>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</si>
  <si>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</si>
  <si>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</si>
  <si>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</si>
  <si>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</si>
  <si>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</si>
  <si>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</si>
  <si>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</si>
  <si>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</si>
  <si>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</si>
  <si>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</si>
  <si>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</si>
  <si>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</si>
  <si>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</si>
  <si>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</si>
  <si>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</si>
  <si>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</si>
  <si>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</si>
  <si>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</si>
  <si>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</si>
  <si>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</si>
  <si>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</si>
  <si>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</si>
  <si>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</si>
  <si>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</si>
  <si>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</si>
  <si>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</si>
  <si>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</si>
  <si>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</si>
  <si>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</si>
  <si>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</si>
  <si>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</si>
  <si>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</si>
  <si>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</si>
  <si>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</si>
  <si>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</si>
  <si>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</si>
  <si>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</si>
  <si>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</si>
  <si>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</si>
  <si>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</si>
  <si>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</si>
  <si>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</si>
  <si>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</si>
  <si>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</si>
  <si>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</si>
  <si>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</si>
  <si>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</si>
  <si>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</si>
  <si>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</si>
  <si>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</si>
  <si>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</si>
  <si>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</si>
  <si>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</si>
  <si>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</si>
  <si>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</si>
  <si>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</si>
  <si>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</si>
  <si>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</si>
  <si>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</si>
  <si>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</si>
  <si>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</si>
  <si>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</si>
  <si>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</si>
  <si>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</si>
  <si>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</si>
  <si>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</si>
  <si>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</si>
  <si>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</si>
  <si>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</si>
  <si>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</si>
  <si>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</si>
  <si>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</si>
  <si>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</si>
  <si>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</si>
  <si>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</si>
  <si>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</si>
  <si>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</si>
  <si>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</si>
  <si>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</si>
  <si>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</si>
  <si>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</si>
  <si>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</si>
  <si>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</si>
  <si>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</si>
  <si>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</si>
  <si>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</si>
  <si>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</si>
  <si>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</si>
  <si>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</si>
  <si>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</si>
  <si>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</si>
  <si>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</si>
  <si>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</si>
  <si>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</si>
  <si>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</si>
  <si>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</si>
  <si>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</si>
  <si>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</si>
  <si>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</si>
  <si>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</si>
  <si>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</si>
  <si>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</si>
  <si>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</si>
  <si>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</si>
  <si>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</si>
  <si>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</si>
  <si>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</si>
  <si>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</si>
  <si>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</si>
  <si>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</si>
  <si>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</si>
  <si>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</si>
  <si>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</si>
  <si>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</si>
  <si>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</si>
  <si>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</si>
  <si>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</si>
  <si>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</si>
  <si>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</si>
  <si>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</si>
  <si>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</si>
  <si>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</si>
  <si>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</si>
  <si>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</si>
  <si>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</si>
  <si>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</si>
  <si>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</si>
  <si>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</si>
  <si>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</si>
  <si>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</si>
  <si>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</si>
  <si>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</si>
  <si>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</si>
  <si>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</si>
  <si>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</si>
  <si>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</si>
  <si>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</si>
  <si>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</si>
  <si>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</si>
  <si>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</si>
  <si>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</si>
  <si>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</si>
  <si>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</si>
  <si>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</si>
  <si>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</si>
  <si>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</si>
  <si>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</si>
  <si>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</si>
  <si>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</si>
  <si>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</si>
  <si>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</si>
  <si>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</si>
  <si>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</si>
  <si>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</si>
  <si>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</si>
  <si>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</si>
  <si>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</si>
  <si>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</si>
  <si>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</si>
  <si>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</si>
  <si>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</si>
  <si>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</si>
  <si>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</si>
  <si>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</si>
  <si>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</si>
  <si>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</si>
  <si>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</si>
  <si>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</si>
  <si>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</si>
  <si>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</si>
  <si>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</si>
  <si>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</si>
  <si>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</si>
  <si>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</si>
  <si>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</si>
  <si>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</si>
  <si>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</si>
  <si>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</si>
  <si>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</si>
  <si>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</si>
  <si>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</si>
  <si>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</si>
  <si>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</si>
  <si>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</si>
  <si>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</si>
  <si>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</si>
  <si>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</si>
  <si>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</si>
  <si>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</si>
  <si>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</si>
  <si>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</si>
  <si>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</si>
  <si>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</si>
  <si>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</si>
  <si>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</si>
  <si>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</si>
  <si>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</si>
  <si>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</si>
  <si>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</si>
  <si>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</si>
  <si>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</si>
  <si>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</si>
  <si>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</si>
  <si>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</si>
  <si>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</si>
  <si>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</si>
  <si>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</si>
  <si>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</si>
  <si>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</si>
  <si>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</si>
  <si>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</si>
  <si>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</si>
  <si>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</si>
  <si>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</si>
  <si>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</si>
  <si>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</si>
  <si>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</si>
  <si>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</si>
  <si>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</si>
  <si>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</si>
  <si>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</si>
  <si>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</si>
  <si>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</si>
  <si>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</si>
  <si>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</si>
  <si>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</si>
  <si>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</si>
  <si>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</si>
  <si>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</si>
  <si>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</si>
  <si>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</si>
  <si>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</si>
  <si>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</si>
  <si>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</si>
  <si>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</si>
  <si>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</si>
  <si>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</si>
  <si>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</si>
  <si>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</si>
  <si>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</si>
  <si>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</si>
  <si>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</si>
  <si>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</si>
  <si>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</si>
  <si>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</si>
  <si>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</si>
  <si>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</si>
  <si>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</si>
  <si>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</si>
  <si>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</si>
  <si>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</si>
  <si>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</si>
  <si>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</si>
  <si>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</si>
  <si>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</si>
  <si>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</si>
  <si>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</si>
  <si>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</si>
  <si>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</si>
  <si>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</si>
  <si>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</si>
  <si>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</si>
  <si>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</si>
  <si>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</si>
  <si>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</si>
  <si>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</si>
  <si>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</si>
  <si>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</si>
  <si>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</si>
  <si>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</si>
  <si>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</si>
  <si>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</si>
  <si>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</si>
  <si>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</si>
  <si>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</si>
  <si>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</si>
  <si>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</si>
  <si>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</si>
  <si>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</si>
  <si>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</si>
  <si>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</si>
  <si>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</si>
  <si>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</si>
  <si>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</si>
  <si>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</si>
  <si>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</si>
  <si>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</si>
  <si>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</si>
  <si>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</si>
  <si>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</si>
  <si>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</si>
  <si>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</si>
  <si>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</si>
  <si>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</si>
  <si>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</si>
  <si>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</si>
  <si>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</si>
  <si>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</si>
  <si>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</si>
  <si>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</si>
  <si>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</si>
  <si>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</si>
  <si>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</si>
  <si>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</si>
  <si>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</si>
  <si>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</si>
  <si>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</si>
  <si>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</si>
  <si>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</si>
  <si>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</si>
  <si>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</si>
  <si>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</si>
  <si>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</si>
  <si>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</si>
  <si>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</si>
  <si>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</si>
  <si>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</si>
  <si>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</si>
  <si>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</si>
  <si>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</si>
  <si>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</si>
  <si>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</si>
  <si>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</si>
  <si>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</si>
  <si>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</si>
  <si>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</si>
  <si>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</si>
  <si>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</si>
  <si>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</si>
  <si>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</si>
  <si>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</si>
  <si>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</si>
  <si>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</si>
  <si>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</si>
  <si>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</si>
  <si>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</si>
  <si>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</si>
  <si>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</si>
  <si>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</si>
  <si>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</si>
  <si>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</si>
  <si>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</si>
  <si>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</si>
  <si>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</si>
  <si>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</si>
  <si>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</si>
  <si>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</si>
  <si>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</si>
  <si>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</si>
  <si>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</si>
  <si>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</si>
  <si>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</si>
  <si>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</si>
  <si>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</si>
  <si>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</si>
  <si>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</si>
  <si>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</si>
  <si>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</si>
  <si>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</si>
  <si>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</si>
  <si>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</si>
  <si>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</si>
  <si>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</si>
  <si>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</si>
  <si>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</si>
  <si>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</si>
  <si>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</si>
  <si>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</si>
  <si>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</si>
  <si>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</si>
  <si>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</si>
  <si>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</si>
  <si>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</si>
  <si>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</si>
  <si>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</si>
  <si>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</si>
  <si>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</si>
  <si>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</si>
  <si>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</si>
  <si>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</si>
  <si>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</si>
  <si>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</si>
  <si>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</si>
  <si>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</si>
  <si>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</si>
  <si>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</si>
  <si>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</si>
  <si>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</si>
  <si>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</si>
  <si>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</si>
  <si>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</si>
  <si>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</si>
  <si>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</si>
  <si>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</si>
  <si>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</si>
  <si>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</si>
  <si>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</si>
  <si>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</si>
  <si>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</si>
  <si>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</si>
  <si>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</si>
  <si>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</si>
  <si>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</si>
  <si>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</si>
  <si>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</si>
  <si>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</si>
  <si>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</si>
  <si>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</si>
  <si>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</si>
  <si>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</si>
  <si>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</si>
  <si>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</si>
  <si>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</si>
  <si>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</si>
  <si>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</si>
  <si>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</si>
  <si>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</si>
  <si>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</si>
  <si>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</si>
  <si>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</si>
  <si>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</si>
  <si>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</si>
  <si>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</si>
  <si>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</si>
  <si>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</si>
  <si>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</si>
  <si>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</si>
  <si>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</si>
  <si>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</si>
  <si>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</si>
  <si>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</si>
  <si>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</si>
  <si>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</si>
  <si>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</si>
  <si>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</si>
  <si>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</si>
  <si>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</si>
  <si>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</si>
  <si>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</si>
  <si>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</si>
  <si>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</si>
  <si>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</si>
  <si>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</si>
  <si>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</si>
  <si>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</si>
  <si>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</si>
  <si>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</si>
  <si>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</si>
  <si>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</si>
  <si>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</si>
  <si>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</si>
  <si>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</si>
  <si>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</si>
  <si>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</si>
  <si>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</si>
  <si>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</si>
  <si>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</si>
  <si>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</si>
  <si>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</si>
  <si>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</si>
  <si>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</si>
  <si>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</si>
  <si>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</si>
  <si>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</si>
  <si>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</si>
  <si>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</si>
  <si>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</si>
  <si>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</si>
  <si>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</si>
  <si>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</si>
  <si>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</si>
  <si>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</si>
  <si>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</si>
  <si>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</si>
  <si>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</si>
  <si>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</si>
  <si>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</si>
  <si>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</si>
  <si>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</si>
  <si>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</si>
  <si>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</si>
  <si>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</si>
  <si>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</si>
  <si>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</si>
  <si>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</si>
  <si>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</si>
  <si>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</si>
  <si>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</si>
  <si>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</si>
  <si>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</si>
  <si>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</si>
  <si>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</si>
  <si>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</si>
  <si>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</si>
  <si>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</si>
  <si>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</si>
  <si>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</si>
  <si>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</si>
  <si>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</si>
  <si>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</si>
  <si>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</si>
  <si>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</si>
  <si>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</si>
  <si>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</si>
  <si>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</si>
  <si>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</si>
  <si>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</si>
  <si>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</si>
  <si>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</si>
  <si>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</si>
  <si>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</si>
  <si>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</si>
  <si>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</si>
  <si>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</si>
  <si>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</si>
  <si>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</si>
  <si>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</si>
  <si>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</si>
  <si>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</si>
  <si>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</si>
  <si>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</si>
  <si>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</si>
  <si>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</si>
  <si>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</si>
  <si>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</si>
  <si>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</si>
  <si>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</si>
  <si>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</si>
  <si>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</si>
  <si>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</si>
  <si>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</si>
  <si>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</si>
  <si>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</si>
  <si>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</si>
  <si>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</si>
  <si>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</si>
  <si>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</si>
  <si>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</si>
  <si>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</si>
  <si>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</si>
  <si>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</si>
  <si>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</si>
  <si>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</si>
  <si>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</si>
  <si>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</si>
  <si>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</si>
  <si>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</si>
  <si>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</si>
  <si>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</si>
  <si>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</si>
  <si>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</si>
  <si>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</si>
  <si>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</si>
  <si>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</si>
  <si>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</si>
  <si>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</si>
  <si>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</si>
  <si>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</si>
  <si>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</si>
  <si>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</si>
  <si>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</si>
  <si>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</si>
  <si>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</si>
  <si>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</si>
  <si>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</si>
  <si>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</si>
  <si>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</si>
  <si>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</si>
  <si>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</si>
  <si>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</si>
  <si>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</si>
  <si>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</si>
  <si>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</si>
  <si>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</si>
  <si>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</si>
  <si>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</si>
  <si>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</si>
  <si>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</si>
  <si>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</si>
  <si>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</si>
  <si>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</si>
  <si>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</si>
  <si>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</si>
  <si>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</si>
  <si>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</si>
  <si>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</si>
  <si>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</si>
  <si>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</si>
  <si>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</si>
  <si>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</si>
  <si>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</si>
  <si>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</si>
  <si>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</si>
  <si>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</si>
  <si>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</si>
  <si>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</si>
  <si>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</si>
  <si>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</si>
  <si>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</si>
  <si>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</si>
  <si>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</si>
  <si>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</si>
  <si>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</si>
  <si>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</si>
  <si>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</si>
  <si>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</si>
  <si>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</si>
  <si>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</si>
  <si>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</si>
  <si>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</si>
  <si>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</si>
  <si>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</si>
  <si>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</si>
  <si>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</si>
  <si>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</si>
  <si>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</si>
  <si>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</si>
  <si>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</si>
  <si>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</si>
  <si>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</si>
  <si>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</si>
  <si>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</si>
  <si>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</si>
  <si>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</si>
  <si>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</si>
  <si>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</si>
  <si>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</si>
  <si>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</si>
  <si>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</si>
  <si>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</si>
  <si>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</si>
  <si>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</si>
  <si>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</si>
  <si>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</si>
  <si>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</si>
  <si>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</si>
  <si>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</si>
  <si>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</si>
  <si>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</si>
  <si>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</si>
  <si>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</si>
  <si>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</si>
  <si>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</si>
  <si>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</si>
  <si>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</si>
  <si>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</si>
  <si>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</si>
  <si>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</si>
  <si>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</si>
  <si>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</si>
  <si>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</si>
  <si>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</si>
  <si>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</si>
  <si>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</si>
  <si>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</si>
  <si>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</si>
  <si>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</si>
  <si>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</si>
  <si>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</si>
  <si>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</si>
  <si>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</si>
  <si>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</si>
  <si>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</si>
  <si>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</si>
  <si>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</si>
  <si>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</si>
  <si>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</si>
  <si>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</si>
  <si>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</si>
  <si>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</si>
  <si>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</si>
  <si>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</si>
  <si>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</si>
  <si>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</si>
  <si>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</si>
  <si>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</si>
  <si>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</si>
  <si>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</si>
  <si>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</si>
  <si>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</si>
  <si>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</si>
  <si>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</si>
  <si>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</si>
  <si>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</si>
  <si>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</si>
  <si>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</si>
  <si>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</si>
  <si>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</si>
  <si>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</si>
  <si>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</si>
  <si>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</si>
  <si>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</si>
  <si>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</si>
  <si>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</si>
  <si>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</si>
  <si>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</si>
  <si>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</si>
  <si>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</si>
  <si>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</si>
  <si>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</si>
  <si>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</si>
  <si>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</si>
  <si>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</si>
  <si>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</si>
  <si>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</si>
  <si>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</si>
  <si>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</si>
  <si>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</si>
  <si>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</si>
  <si>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</si>
  <si>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</si>
  <si>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</si>
  <si>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</si>
  <si>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</si>
  <si>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</si>
  <si>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</si>
  <si>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</si>
  <si>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</si>
  <si>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</si>
  <si>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</si>
  <si>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</si>
  <si>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</si>
  <si>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</si>
  <si>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</si>
  <si>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</si>
  <si>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</si>
  <si>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</si>
  <si>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</si>
  <si>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</si>
  <si>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</si>
  <si>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</si>
  <si>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</si>
  <si>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</si>
  <si>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</si>
  <si>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</si>
  <si>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</si>
  <si>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</si>
  <si>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</si>
  <si>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</si>
  <si>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</si>
  <si>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</si>
  <si>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</si>
  <si>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</si>
  <si>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</si>
  <si>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</si>
  <si>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</si>
  <si>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</si>
  <si>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</si>
  <si>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</si>
  <si>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</si>
  <si>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</si>
  <si>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</si>
  <si>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</si>
  <si>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</si>
  <si>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</si>
  <si>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</si>
  <si>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</si>
  <si>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</si>
  <si>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</si>
  <si>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</si>
  <si>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</si>
  <si>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</si>
  <si>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</si>
  <si>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</si>
  <si>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</si>
  <si>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</si>
  <si>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</si>
  <si>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</si>
  <si>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</si>
  <si>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</si>
  <si>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</si>
  <si>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</si>
  <si>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</si>
  <si>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</si>
  <si>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</si>
  <si>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</si>
  <si>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</si>
  <si>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</si>
  <si>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</si>
  <si>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</si>
  <si>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</si>
  <si>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</si>
  <si>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</si>
  <si>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</si>
  <si>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</si>
  <si>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</si>
  <si>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</si>
  <si>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</si>
  <si>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</si>
  <si>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</si>
  <si>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</si>
  <si>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</si>
  <si>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</si>
  <si>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</si>
  <si>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</si>
  <si>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</si>
  <si>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</si>
  <si>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</si>
  <si>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</si>
  <si>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</si>
  <si>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</si>
  <si>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</si>
  <si>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</si>
  <si>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</si>
  <si>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</si>
  <si>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</si>
  <si>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</si>
  <si>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</si>
  <si>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</si>
  <si>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</si>
  <si>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</si>
  <si>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</si>
  <si>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</si>
  <si>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</si>
  <si>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</si>
  <si>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</si>
  <si>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</si>
  <si>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</si>
  <si>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</si>
  <si>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</si>
  <si>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</si>
  <si>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</si>
  <si>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</si>
  <si>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</si>
  <si>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</si>
  <si>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</si>
  <si>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</si>
  <si>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</si>
  <si>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</si>
  <si>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</si>
  <si>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</si>
  <si>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</si>
  <si>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</si>
  <si>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</si>
  <si>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</si>
  <si>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</si>
  <si>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</si>
  <si>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</si>
  <si>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</si>
  <si>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</si>
  <si>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</si>
  <si>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</si>
  <si>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</si>
  <si>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</si>
  <si>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</si>
  <si>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</si>
  <si>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</si>
  <si>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</si>
  <si>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</si>
  <si>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</si>
  <si>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</si>
  <si>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</si>
  <si>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</si>
  <si>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</si>
  <si>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</si>
  <si>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</si>
  <si>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</si>
  <si>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</si>
  <si>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</si>
  <si>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</si>
  <si>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</si>
  <si>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</si>
  <si>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</si>
  <si>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</si>
  <si>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</si>
  <si>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</si>
  <si>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</si>
  <si>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</si>
  <si>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</si>
  <si>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</si>
  <si>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</si>
  <si>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</si>
  <si>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</si>
  <si>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</si>
  <si>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</si>
  <si>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</si>
  <si>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</si>
  <si>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</si>
  <si>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</si>
  <si>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</si>
  <si>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</si>
  <si>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</si>
  <si>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</si>
  <si>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</si>
  <si>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</si>
  <si>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</si>
  <si>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</si>
  <si>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</si>
  <si>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</si>
  <si>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</si>
  <si>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</si>
  <si>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</si>
  <si>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</si>
  <si>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</si>
  <si>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</si>
  <si>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</si>
  <si>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</si>
  <si>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</si>
  <si>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</si>
  <si>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</si>
  <si>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</si>
  <si>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</si>
  <si>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</si>
  <si>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</si>
  <si>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</si>
  <si>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</si>
  <si>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</si>
  <si>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</si>
  <si>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</si>
  <si>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</si>
  <si>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</si>
  <si>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</si>
  <si>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</si>
  <si>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</si>
  <si>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</si>
  <si>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</si>
  <si>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</si>
  <si>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</si>
  <si>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</si>
  <si>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</si>
  <si>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</si>
  <si>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</si>
  <si>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</si>
  <si>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</si>
  <si>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</si>
  <si>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</si>
  <si>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</si>
  <si>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</si>
  <si>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</si>
  <si>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</si>
  <si>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</si>
  <si>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</si>
  <si>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</si>
  <si>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</si>
  <si>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</si>
  <si>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</si>
  <si>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</si>
  <si>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</si>
  <si>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</si>
  <si>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</si>
  <si>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</si>
  <si>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</si>
  <si>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</si>
  <si>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</si>
  <si>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</si>
  <si>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</si>
  <si>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</si>
  <si>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</si>
  <si>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</si>
  <si>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</si>
  <si>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</si>
  <si>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</si>
  <si>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</si>
  <si>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</si>
  <si>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</si>
  <si>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</si>
  <si>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</si>
  <si>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</si>
  <si>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</si>
  <si>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</si>
  <si>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</si>
  <si>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</si>
  <si>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</si>
  <si>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</si>
  <si>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</si>
  <si>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</si>
  <si>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</si>
  <si>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</si>
  <si>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</si>
  <si>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</si>
  <si>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</si>
  <si>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</si>
  <si>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</si>
  <si>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</si>
  <si>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</si>
  <si>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</si>
  <si>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</si>
  <si>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</si>
  <si>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</si>
  <si>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</si>
  <si>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</si>
  <si>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</si>
  <si>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</si>
  <si>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</si>
  <si>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</si>
  <si>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</si>
  <si>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</si>
  <si>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</si>
  <si>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</si>
  <si>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</si>
  <si>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</si>
  <si>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</si>
  <si>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</si>
  <si>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</si>
  <si>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</si>
  <si>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</si>
  <si>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</si>
  <si>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</si>
  <si>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</si>
  <si>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</si>
  <si>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</si>
  <si>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</si>
  <si>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</si>
  <si>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</si>
  <si>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</si>
  <si>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</si>
  <si>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</si>
  <si>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</si>
  <si>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</si>
  <si>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</si>
  <si>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</si>
  <si>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</si>
  <si>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</si>
  <si>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</si>
  <si>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</si>
  <si>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</si>
  <si>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</si>
  <si>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</si>
  <si>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</si>
  <si>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</si>
  <si>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</si>
  <si>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</si>
  <si>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</si>
  <si>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</si>
  <si>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</si>
  <si>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</si>
  <si>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</si>
  <si>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</si>
  <si>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</si>
  <si>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</si>
  <si>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</si>
  <si>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</si>
  <si>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</si>
  <si>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</si>
  <si>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</si>
  <si>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</si>
  <si>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</si>
  <si>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</si>
  <si>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</si>
  <si>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</si>
  <si>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</si>
  <si>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</si>
  <si>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</si>
  <si>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</si>
  <si>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</si>
  <si>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</si>
  <si>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</si>
  <si>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</si>
  <si>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</si>
  <si>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</si>
  <si>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</si>
  <si>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</si>
  <si>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</si>
  <si>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</si>
  <si>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</si>
  <si>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</si>
  <si>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</si>
  <si>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</si>
  <si>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</si>
  <si>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</si>
  <si>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</si>
  <si>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</si>
  <si>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</si>
  <si>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</si>
  <si>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</si>
  <si>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</si>
  <si>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</si>
  <si>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</si>
  <si>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</si>
  <si>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</si>
  <si>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</si>
  <si>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</si>
  <si>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</si>
  <si>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</si>
  <si>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</si>
  <si>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</si>
  <si>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</si>
  <si>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</si>
  <si>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</si>
  <si>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</si>
  <si>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</si>
  <si>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</si>
  <si>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</si>
  <si>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</si>
  <si>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</si>
  <si>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</si>
  <si>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</si>
  <si>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</si>
  <si>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</si>
  <si>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</si>
  <si>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</si>
  <si>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</si>
  <si>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</si>
  <si>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</si>
  <si>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</si>
  <si>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</si>
  <si>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</si>
  <si>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</si>
  <si>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</si>
  <si>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</si>
  <si>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</si>
  <si>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</si>
  <si>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</si>
  <si>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</si>
  <si>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</si>
  <si>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</si>
  <si>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</si>
  <si>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</si>
  <si>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</si>
  <si>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</si>
  <si>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</si>
  <si>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</si>
  <si>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</si>
  <si>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</si>
  <si>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</si>
  <si>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</si>
  <si>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</si>
  <si>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</si>
  <si>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</si>
  <si>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</si>
  <si>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</si>
  <si>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</si>
  <si>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</si>
  <si>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</si>
  <si>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</si>
  <si>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</si>
  <si>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</si>
  <si>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</si>
  <si>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</si>
  <si>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</si>
  <si>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</si>
  <si>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</si>
  <si>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</si>
  <si>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</si>
  <si>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</si>
  <si>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</si>
  <si>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</si>
  <si>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</si>
  <si>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</si>
  <si>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</si>
  <si>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</si>
  <si>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</si>
  <si>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</si>
  <si>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</si>
  <si>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</si>
  <si>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</si>
  <si>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</si>
  <si>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</si>
  <si>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</si>
  <si>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</si>
  <si>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</si>
  <si>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</si>
  <si>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</si>
  <si>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</si>
  <si>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</si>
  <si>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</si>
  <si>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</si>
  <si>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</si>
  <si>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</si>
  <si>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</si>
  <si>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</si>
  <si>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</si>
  <si>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</si>
  <si>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</si>
  <si>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</si>
  <si>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</si>
  <si>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</si>
  <si>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</si>
  <si>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</si>
  <si>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</si>
  <si>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</si>
  <si>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</si>
  <si>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</si>
  <si>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</si>
  <si>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</si>
  <si>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</si>
  <si>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</si>
  <si>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</si>
  <si>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</si>
  <si>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</si>
  <si>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</si>
  <si>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</si>
  <si>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</si>
  <si>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</si>
  <si>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</si>
  <si>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</si>
  <si>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</si>
  <si>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</si>
  <si>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</si>
  <si>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</si>
  <si>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</si>
  <si>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</si>
  <si>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</si>
  <si>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</si>
  <si>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</si>
  <si>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</si>
  <si>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</si>
  <si>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</si>
  <si>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</si>
  <si>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</si>
  <si>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</si>
  <si>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</si>
  <si>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</si>
  <si>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</si>
  <si>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</si>
  <si>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</si>
  <si>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</si>
  <si>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</si>
  <si>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</si>
  <si>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</si>
  <si>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</si>
  <si>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</si>
  <si>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</si>
  <si>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</si>
  <si>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</si>
  <si>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</si>
  <si>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</si>
  <si>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</si>
  <si>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</si>
  <si>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</si>
  <si>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</si>
  <si>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</si>
  <si>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</si>
  <si>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</si>
  <si>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</si>
  <si>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</si>
  <si>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</si>
  <si>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</si>
  <si>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</si>
  <si>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</si>
  <si>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</si>
  <si>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</si>
  <si>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</si>
  <si>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</si>
  <si>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</si>
  <si>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</si>
  <si>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</si>
  <si>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</si>
  <si>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</si>
  <si>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</si>
  <si>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</si>
  <si>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</si>
  <si>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</si>
  <si>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</si>
  <si>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</si>
  <si>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</si>
  <si>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</si>
  <si>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</si>
  <si>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</si>
  <si>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</si>
  <si>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</si>
  <si>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</si>
  <si>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</si>
  <si>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</si>
  <si>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</si>
  <si>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</si>
  <si>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</si>
  <si>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</si>
  <si>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</si>
  <si>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</si>
  <si>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</si>
  <si>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</si>
  <si>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</si>
  <si>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</si>
  <si>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</si>
  <si>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</si>
  <si>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</si>
  <si>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</si>
  <si>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</si>
  <si>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</si>
  <si>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</si>
  <si>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</si>
  <si>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</si>
  <si>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</si>
  <si>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</si>
  <si>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</si>
  <si>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</si>
  <si>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</si>
  <si>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</si>
  <si>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</si>
  <si>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</si>
  <si>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</si>
  <si>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</si>
  <si>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</si>
  <si>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</si>
  <si>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</si>
  <si>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</si>
  <si>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</si>
  <si>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</si>
  <si>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</si>
  <si>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</si>
  <si>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</si>
  <si>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</si>
  <si>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</si>
  <si>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</si>
  <si>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</si>
  <si>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</si>
  <si>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</si>
  <si>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</si>
  <si>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</si>
  <si>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</si>
  <si>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</si>
  <si>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</si>
  <si>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</si>
  <si>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</si>
  <si>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</si>
  <si>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</si>
  <si>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</si>
  <si>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</si>
  <si>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</si>
  <si>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</si>
  <si>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</si>
  <si>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</si>
  <si>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</si>
  <si>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</si>
  <si>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</si>
  <si>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</si>
  <si>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</si>
  <si>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</si>
  <si>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</si>
  <si>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</si>
  <si>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</si>
  <si>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</si>
  <si>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</si>
  <si>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</si>
  <si>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</si>
  <si>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</si>
  <si>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</si>
  <si>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</si>
  <si>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</si>
  <si>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</si>
  <si>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</si>
  <si>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</si>
  <si>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</si>
  <si>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</si>
  <si>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</si>
  <si>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</si>
  <si>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</si>
  <si>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</si>
  <si>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</si>
  <si>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</si>
  <si>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</si>
  <si>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</si>
  <si>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</si>
  <si>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</si>
  <si>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</si>
  <si>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</si>
  <si>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</si>
  <si>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</si>
  <si>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</si>
  <si>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</si>
  <si>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</si>
  <si>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</si>
  <si>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</si>
  <si>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</si>
  <si>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</si>
  <si>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</si>
  <si>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</si>
  <si>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</si>
  <si>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</si>
  <si>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</si>
  <si>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</si>
  <si>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</si>
  <si>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</si>
  <si>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</si>
  <si>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</si>
  <si>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</si>
  <si>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</si>
  <si>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</si>
  <si>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</si>
  <si>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</si>
  <si>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</si>
  <si>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</si>
  <si>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</si>
  <si>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</si>
  <si>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</si>
  <si>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</si>
  <si>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</si>
  <si>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</si>
  <si>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</si>
  <si>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</si>
  <si>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</si>
  <si>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</si>
  <si>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</si>
  <si>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</si>
  <si>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</si>
  <si>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</si>
  <si>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</si>
  <si>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</si>
  <si>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</si>
  <si>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</si>
  <si>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</si>
  <si>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</si>
  <si>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</si>
  <si>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</si>
  <si>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</si>
  <si>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</si>
  <si>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</si>
  <si>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</si>
  <si>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</si>
  <si>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</si>
  <si>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</si>
  <si>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</si>
  <si>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</si>
  <si>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</si>
  <si>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</si>
  <si>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</si>
  <si>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</si>
  <si>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</si>
  <si>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</si>
  <si>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</si>
  <si>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</si>
  <si>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</si>
  <si>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</si>
  <si>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</si>
  <si>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</si>
  <si>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</si>
  <si>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</si>
  <si>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</si>
  <si>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</si>
  <si>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</si>
  <si>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</si>
  <si>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</si>
  <si>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</si>
  <si>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</si>
  <si>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</si>
  <si>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</si>
  <si>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</si>
  <si>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</si>
  <si>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</si>
  <si>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</si>
  <si>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</si>
  <si>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</si>
  <si>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</si>
  <si>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</si>
  <si>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</si>
  <si>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</si>
  <si>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</si>
  <si>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</si>
  <si>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</si>
  <si>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</si>
  <si>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</si>
  <si>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</si>
  <si>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</si>
  <si>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</si>
  <si>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</si>
  <si>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</si>
  <si>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</si>
  <si>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</si>
  <si>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</si>
  <si>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</si>
  <si>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</si>
  <si>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</si>
  <si>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</si>
  <si>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</si>
  <si>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</si>
  <si>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</si>
  <si>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</si>
  <si>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</si>
  <si>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</si>
  <si>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</si>
  <si>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</si>
  <si>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</si>
  <si>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</si>
  <si>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</si>
  <si>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</si>
  <si>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</si>
  <si>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</si>
  <si>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</si>
  <si>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</si>
  <si>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</si>
  <si>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</si>
  <si>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</si>
  <si>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</si>
  <si>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</si>
  <si>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</si>
  <si>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</si>
  <si>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</si>
  <si>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</si>
  <si>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</si>
  <si>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</si>
  <si>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</si>
  <si>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</si>
  <si>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</si>
  <si>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</si>
  <si>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</si>
  <si>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</si>
  <si>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</si>
  <si>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</si>
  <si>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</si>
  <si>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</si>
  <si>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</si>
  <si>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</si>
  <si>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</si>
  <si>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</si>
  <si>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</si>
  <si>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</si>
  <si>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</si>
  <si>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</si>
  <si>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</si>
  <si>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</si>
  <si>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</si>
  <si>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</si>
  <si>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</si>
  <si>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</si>
  <si>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</si>
  <si>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</si>
  <si>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</si>
  <si>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</si>
  <si>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</si>
  <si>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</si>
  <si>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</si>
  <si>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</si>
  <si>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</si>
  <si>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</si>
  <si>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</si>
  <si>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</si>
  <si>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</si>
  <si>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</si>
  <si>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</si>
  <si>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</si>
  <si>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</si>
  <si>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</si>
  <si>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</si>
  <si>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</si>
  <si>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</si>
  <si>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</si>
  <si>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</si>
  <si>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</si>
  <si>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</si>
  <si>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</si>
  <si>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</si>
  <si>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</si>
  <si>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</si>
  <si>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</si>
  <si>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</si>
  <si>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</si>
  <si>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</si>
  <si>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</si>
  <si>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</si>
  <si>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</si>
  <si>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</si>
  <si>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</si>
  <si>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</si>
  <si>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</si>
  <si>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</si>
  <si>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</si>
  <si>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</si>
  <si>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</si>
  <si>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</si>
  <si>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</si>
  <si>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</si>
  <si>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</si>
  <si>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</si>
  <si>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</si>
  <si>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</si>
  <si>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</si>
  <si>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</si>
  <si>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</si>
  <si>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</si>
  <si>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</si>
  <si>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</si>
  <si>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</si>
  <si>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</si>
  <si>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</si>
  <si>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</si>
  <si>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</si>
  <si>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</si>
  <si>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</si>
  <si>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</si>
  <si>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</si>
  <si>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</si>
  <si>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</si>
  <si>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</si>
  <si>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</si>
  <si>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</si>
  <si>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</si>
  <si>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</si>
  <si>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</si>
  <si>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</si>
  <si>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</si>
  <si>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</si>
  <si>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</si>
  <si>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</si>
  <si>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</si>
  <si>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</si>
  <si>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</si>
  <si>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</si>
  <si>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</si>
  <si>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</si>
  <si>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</si>
  <si>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</si>
  <si>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</si>
  <si>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</si>
  <si>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</si>
  <si>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</si>
  <si>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</si>
  <si>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</si>
  <si>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</si>
  <si>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</si>
  <si>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</si>
  <si>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</si>
  <si>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</si>
  <si>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</si>
  <si>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</si>
  <si>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</si>
  <si>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</si>
  <si>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</si>
  <si>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</si>
  <si>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</si>
  <si>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</si>
  <si>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</si>
  <si>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</si>
  <si>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</si>
  <si>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</si>
  <si>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</si>
  <si>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</si>
  <si>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</si>
  <si>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</si>
  <si>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</si>
  <si>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</si>
  <si>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</si>
  <si>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</si>
  <si>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</si>
  <si>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</si>
  <si>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</si>
  <si>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</si>
  <si>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</si>
  <si>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</si>
  <si>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</si>
  <si>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</si>
  <si>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</si>
  <si>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</si>
  <si>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</si>
  <si>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</si>
  <si>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</si>
  <si>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</si>
  <si>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</si>
  <si>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</si>
  <si>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</si>
  <si>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</si>
  <si>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</si>
  <si>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</si>
  <si>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</si>
  <si>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</si>
  <si>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</si>
  <si>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</si>
  <si>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</si>
  <si>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</si>
  <si>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</si>
  <si>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</si>
  <si>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</si>
  <si>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</si>
  <si>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</si>
  <si>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</si>
  <si>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</si>
  <si>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</si>
  <si>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</si>
  <si>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</si>
  <si>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</si>
  <si>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</si>
  <si>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</si>
  <si>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</si>
  <si>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</si>
  <si>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</si>
  <si>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</si>
  <si>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</si>
  <si>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</si>
  <si>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</si>
  <si>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</si>
  <si>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</si>
  <si>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</si>
  <si>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</si>
  <si>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</si>
  <si>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</si>
  <si>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</si>
  <si>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</si>
  <si>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</si>
  <si>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</si>
  <si>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</si>
  <si>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</si>
  <si>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</si>
  <si>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</si>
  <si>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</si>
  <si>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</si>
  <si>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</si>
  <si>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</si>
  <si>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</si>
  <si>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</si>
  <si>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</si>
  <si>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</si>
  <si>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</si>
  <si>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</si>
  <si>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</si>
  <si>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</si>
  <si>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</si>
  <si>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</si>
  <si>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</si>
  <si>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</si>
  <si>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</si>
  <si>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</si>
  <si>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</si>
  <si>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</si>
  <si>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</si>
  <si>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</si>
  <si>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</si>
  <si>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</si>
  <si>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</si>
  <si>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</si>
  <si>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</si>
  <si>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</si>
  <si>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</si>
  <si>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</si>
  <si>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</si>
  <si>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</si>
  <si>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</si>
  <si>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</si>
  <si>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</si>
  <si>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</si>
  <si>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</si>
  <si>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</si>
  <si>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</si>
  <si>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</si>
  <si>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</si>
  <si>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</si>
  <si>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</si>
  <si>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</si>
  <si>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</si>
  <si>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</si>
  <si>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</si>
  <si>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</si>
  <si>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</si>
  <si>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</si>
  <si>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</si>
  <si>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</si>
  <si>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</si>
  <si>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</si>
  <si>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</si>
  <si>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</si>
  <si>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</si>
  <si>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</si>
  <si>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</si>
  <si>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</si>
  <si>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</si>
  <si>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</si>
  <si>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</si>
  <si>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</si>
  <si>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</si>
  <si>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</si>
  <si>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</si>
  <si>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</si>
  <si>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</si>
  <si>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</si>
  <si>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</si>
  <si>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</si>
  <si>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</si>
  <si>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</si>
  <si>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</si>
  <si>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</si>
  <si>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</si>
  <si>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</si>
  <si>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</si>
  <si>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</si>
  <si>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</si>
  <si>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</si>
  <si>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</si>
  <si>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</si>
  <si>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</si>
  <si>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</si>
  <si>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</si>
  <si>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</si>
  <si>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</si>
  <si>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</si>
  <si>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</si>
  <si>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</si>
  <si>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</si>
  <si>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</si>
  <si>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</si>
  <si>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</si>
  <si>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</si>
  <si>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</si>
  <si>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</si>
  <si>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</si>
  <si>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</si>
  <si>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</si>
  <si>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</si>
  <si>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</si>
  <si>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</si>
  <si>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</si>
  <si>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</si>
  <si>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</si>
  <si>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</si>
  <si>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</si>
  <si>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</si>
  <si>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</si>
  <si>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</si>
  <si>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</si>
  <si>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</si>
  <si>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</si>
  <si>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</si>
  <si>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</si>
  <si>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</si>
  <si>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</si>
  <si>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</si>
  <si>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</si>
  <si>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</si>
  <si>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</si>
  <si>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</si>
  <si>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</si>
  <si>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</si>
  <si>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</si>
  <si>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</si>
  <si>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</si>
  <si>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</si>
  <si>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</si>
  <si>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</si>
  <si>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</si>
  <si>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</si>
  <si>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</si>
  <si>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</si>
  <si>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</si>
  <si>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</si>
  <si>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</si>
  <si>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</si>
  <si>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</si>
  <si>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</si>
  <si>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</si>
  <si>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</si>
  <si>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</si>
  <si>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</si>
  <si>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</si>
  <si>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</si>
  <si>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</si>
  <si>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</si>
  <si>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</si>
  <si>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</si>
  <si>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</si>
  <si>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</si>
  <si>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</si>
  <si>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</si>
  <si>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</si>
  <si>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</si>
  <si>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</si>
  <si>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</si>
  <si>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</si>
  <si>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</si>
  <si>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</si>
  <si>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</si>
  <si>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</si>
  <si>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</si>
  <si>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</si>
  <si>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</si>
  <si>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</si>
  <si>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</si>
  <si>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</si>
  <si>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</si>
  <si>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</si>
  <si>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</si>
  <si>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</si>
  <si>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</si>
  <si>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</si>
  <si>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</si>
  <si>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</si>
  <si>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</si>
  <si>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</si>
  <si>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</si>
  <si>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</si>
  <si>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</si>
  <si>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</si>
  <si>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</si>
  <si>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</si>
  <si>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</si>
  <si>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</si>
  <si>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</si>
  <si>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</si>
  <si>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</si>
  <si>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</si>
  <si>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</si>
  <si>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</si>
  <si>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</si>
  <si>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</si>
  <si>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</si>
  <si>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</si>
  <si>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</si>
  <si>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</si>
  <si>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</si>
  <si>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</si>
  <si>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</si>
  <si>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</si>
  <si>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</si>
  <si>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</si>
  <si>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</si>
  <si>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</si>
  <si>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</si>
  <si>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</si>
  <si>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</si>
  <si>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</si>
  <si>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</si>
  <si>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</si>
  <si>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</si>
  <si>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</si>
  <si>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</si>
  <si>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</si>
  <si>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</si>
  <si>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</si>
  <si>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</si>
  <si>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</si>
  <si>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</si>
  <si>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</si>
  <si>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</si>
  <si>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</si>
  <si>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</si>
  <si>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</si>
  <si>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</si>
  <si>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</si>
  <si>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</si>
  <si>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</si>
  <si>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</si>
  <si>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</si>
  <si>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</si>
  <si>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</si>
  <si>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</si>
  <si>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</si>
  <si>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</si>
  <si>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</si>
  <si>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</si>
  <si>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</si>
  <si>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</si>
  <si>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</si>
  <si>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</si>
  <si>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</si>
  <si>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</si>
  <si>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</si>
  <si>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</si>
  <si>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</si>
  <si>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</si>
  <si>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</si>
  <si>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</si>
  <si>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</si>
  <si>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</si>
  <si>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</si>
  <si>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</si>
  <si>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</si>
  <si>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</si>
  <si>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</si>
  <si>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</si>
  <si>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</si>
  <si>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</si>
  <si>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</si>
  <si>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</si>
  <si>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</si>
  <si>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</si>
  <si>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</si>
  <si>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</si>
  <si>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</si>
  <si>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</si>
  <si>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</si>
  <si>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</si>
  <si>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</si>
  <si>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</si>
  <si>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</si>
  <si>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</si>
  <si>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</si>
  <si>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</si>
  <si>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</si>
  <si>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</si>
  <si>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</si>
  <si>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</si>
  <si>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</si>
  <si>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</si>
  <si>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</si>
  <si>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</si>
  <si>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</si>
  <si>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</si>
  <si>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</si>
  <si>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</si>
  <si>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</si>
  <si>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</si>
  <si>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</si>
  <si>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</si>
  <si>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</si>
  <si>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</si>
  <si>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</si>
  <si>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</si>
  <si>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</si>
  <si>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</si>
  <si>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</si>
  <si>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</si>
  <si>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</si>
  <si>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</si>
  <si>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</si>
  <si>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</si>
  <si>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</si>
  <si>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</si>
  <si>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</si>
  <si>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</si>
  <si>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</si>
  <si>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</si>
  <si>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</si>
  <si>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</si>
  <si>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</si>
  <si>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</si>
  <si>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</si>
  <si>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</si>
  <si>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</si>
  <si>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</si>
  <si>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</si>
  <si>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</si>
  <si>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</si>
  <si>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</si>
  <si>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</si>
  <si>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</si>
  <si>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</si>
  <si>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</si>
  <si>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</si>
  <si>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</si>
  <si>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</si>
  <si>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</si>
  <si>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</si>
  <si>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</si>
  <si>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</si>
  <si>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</si>
  <si>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</si>
  <si>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</si>
  <si>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</si>
  <si>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</si>
  <si>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</si>
  <si>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</si>
  <si>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</si>
  <si>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</si>
  <si>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</si>
  <si>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</si>
  <si>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</si>
  <si>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</si>
  <si>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</si>
  <si>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</si>
  <si>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</si>
  <si>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</si>
  <si>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</si>
  <si>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</si>
  <si>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</si>
  <si>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</si>
  <si>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</si>
  <si>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</si>
  <si>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</si>
  <si>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</si>
  <si>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</si>
  <si>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</si>
  <si>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</si>
  <si>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</si>
  <si>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</si>
  <si>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</si>
  <si>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</si>
  <si>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</si>
  <si>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</si>
  <si>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</si>
  <si>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</si>
  <si>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</si>
  <si>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</si>
  <si>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</si>
  <si>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</si>
  <si>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</si>
  <si>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</si>
  <si>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</si>
  <si>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</si>
  <si>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</si>
  <si>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</si>
  <si>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</si>
  <si>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</si>
  <si>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</si>
  <si>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</si>
  <si>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</si>
  <si>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</si>
  <si>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</si>
  <si>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</si>
  <si>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</si>
  <si>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</si>
  <si>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</si>
  <si>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</si>
  <si>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</si>
  <si>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</si>
  <si>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</si>
  <si>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</si>
  <si>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</si>
  <si>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</si>
  <si>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</si>
  <si>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</si>
  <si>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</si>
  <si>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</si>
  <si>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</si>
  <si>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</si>
  <si>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</si>
  <si>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</si>
  <si>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</si>
  <si>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</si>
  <si>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</si>
  <si>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</si>
  <si>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</si>
  <si>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</si>
  <si>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</si>
  <si>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</si>
  <si>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</si>
  <si>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</si>
  <si>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</si>
  <si>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</si>
  <si>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</si>
  <si>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</si>
  <si>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</si>
  <si>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</si>
  <si>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</si>
  <si>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</si>
  <si>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</si>
  <si>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</si>
  <si>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</si>
  <si>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</si>
  <si>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</si>
  <si>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</si>
  <si>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</si>
  <si>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</si>
  <si>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</si>
  <si>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</si>
  <si>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</si>
  <si>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</si>
  <si>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</si>
  <si>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</si>
  <si>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</si>
  <si>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</si>
  <si>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</si>
  <si>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</si>
  <si>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</si>
  <si>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</si>
  <si>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</si>
  <si>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</si>
  <si>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</si>
  <si>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</si>
  <si>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</si>
  <si>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</si>
  <si>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</si>
  <si>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</si>
  <si>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</si>
  <si>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</si>
  <si>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</si>
  <si>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</si>
  <si>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</si>
  <si>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</si>
  <si>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</si>
  <si>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</si>
  <si>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</si>
  <si>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</si>
  <si>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</si>
  <si>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</si>
  <si>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</si>
  <si>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</si>
  <si>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</si>
  <si>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</si>
  <si>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</si>
  <si>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</si>
  <si>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</si>
  <si>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</si>
  <si>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</si>
  <si>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</si>
  <si>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</si>
  <si>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</si>
  <si>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</si>
  <si>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</si>
  <si>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</si>
  <si>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</si>
  <si>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</si>
  <si>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</si>
  <si>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</si>
  <si>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</si>
  <si>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</si>
  <si>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</si>
  <si>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</si>
  <si>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</si>
  <si>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</si>
  <si>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</si>
  <si>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</si>
  <si>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</si>
  <si>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</si>
  <si>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</si>
  <si>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</si>
  <si>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</si>
  <si>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</si>
  <si>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</si>
  <si>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</si>
  <si>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</si>
  <si>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</si>
  <si>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</si>
  <si>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</si>
  <si>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</si>
  <si>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</si>
  <si>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</si>
  <si>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</si>
  <si>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</si>
  <si>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</si>
  <si>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</si>
  <si>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</si>
  <si>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</si>
  <si>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</si>
  <si>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</si>
  <si>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</si>
  <si>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</si>
  <si>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</si>
  <si>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</si>
  <si>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</si>
  <si>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</si>
  <si>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</si>
  <si>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</si>
  <si>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</si>
  <si>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</si>
  <si>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</si>
  <si>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</si>
  <si>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</si>
  <si>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</si>
  <si>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</si>
  <si>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</si>
  <si>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</si>
  <si>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</si>
  <si>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</si>
  <si>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</si>
  <si>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</si>
  <si>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</si>
  <si>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</si>
  <si>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</si>
  <si>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</si>
  <si>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</si>
  <si>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</si>
  <si>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</si>
  <si>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</si>
  <si>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</si>
  <si>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</si>
  <si>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</si>
  <si>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</si>
  <si>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</si>
  <si>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</si>
  <si>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</si>
  <si>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</si>
  <si>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</si>
  <si>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</si>
  <si>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</si>
  <si>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</si>
  <si>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</si>
  <si>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</si>
  <si>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</si>
  <si>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</si>
  <si>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</si>
  <si>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</si>
  <si>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</si>
  <si>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</si>
  <si>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</si>
  <si>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</si>
  <si>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</si>
  <si>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</si>
  <si>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</si>
  <si>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</si>
  <si>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</si>
  <si>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</si>
  <si>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</si>
  <si>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</si>
  <si>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</si>
  <si>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</si>
  <si>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</si>
  <si>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</si>
  <si>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</si>
  <si>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</si>
  <si>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</si>
  <si>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</si>
  <si>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</si>
  <si>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</si>
  <si>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</si>
  <si>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</si>
  <si>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</si>
  <si>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</si>
  <si>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</si>
  <si>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</si>
  <si>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</si>
  <si>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</si>
  <si>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</si>
  <si>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</si>
  <si>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</si>
  <si>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</si>
  <si>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</si>
  <si>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</si>
  <si>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</si>
  <si>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</si>
  <si>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</si>
  <si>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</si>
  <si>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</si>
  <si>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</si>
  <si>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</si>
  <si>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</si>
  <si>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</si>
  <si>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</si>
  <si>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</si>
  <si>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</si>
  <si>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</si>
  <si>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</si>
  <si>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</si>
  <si>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</si>
  <si>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</si>
  <si>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</si>
  <si>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</si>
  <si>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</si>
  <si>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</si>
  <si>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</si>
  <si>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</si>
  <si>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</si>
  <si>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</si>
  <si>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</si>
  <si>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</si>
  <si>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</si>
  <si>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</si>
  <si>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</si>
  <si>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</si>
  <si>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</si>
  <si>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</si>
  <si>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</si>
  <si>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</si>
  <si>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</si>
  <si>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</si>
  <si>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</si>
  <si>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</si>
  <si>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</si>
  <si>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</si>
  <si>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</si>
  <si>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</si>
  <si>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</si>
  <si>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</si>
  <si>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</si>
  <si>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</si>
  <si>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</si>
  <si>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</si>
  <si>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</si>
  <si>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</si>
  <si>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</si>
  <si>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</si>
  <si>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</si>
  <si>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</si>
  <si>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</si>
  <si>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</si>
  <si>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</si>
  <si>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</si>
  <si>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</si>
  <si>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</si>
  <si>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</si>
  <si>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</si>
  <si>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</si>
  <si>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</si>
  <si>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</si>
  <si>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</si>
  <si>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</si>
  <si>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</si>
  <si>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</si>
  <si>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</si>
  <si>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</si>
  <si>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</si>
  <si>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</si>
  <si>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</si>
  <si>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</si>
  <si>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</si>
  <si>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</si>
  <si>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</si>
  <si>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</si>
  <si>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</si>
  <si>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</si>
  <si>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</si>
  <si>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</si>
  <si>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</si>
  <si>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</si>
  <si>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</si>
  <si>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</si>
  <si>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</si>
  <si>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</si>
  <si>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</si>
  <si>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</si>
  <si>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</si>
  <si>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</si>
  <si>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</si>
  <si>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</si>
  <si>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</si>
  <si>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</si>
  <si>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</si>
  <si>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</si>
  <si>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</si>
  <si>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</si>
  <si>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</si>
  <si>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</si>
  <si>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</si>
  <si>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</si>
  <si>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</si>
  <si>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</si>
  <si>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</si>
  <si>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</si>
  <si>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</si>
  <si>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</si>
  <si>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</si>
  <si>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</si>
  <si>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</si>
  <si>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</si>
  <si>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</si>
  <si>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</si>
  <si>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</si>
  <si>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</si>
  <si>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</si>
  <si>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</si>
  <si>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</si>
  <si>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</si>
  <si>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</si>
  <si>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</si>
  <si>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</si>
  <si>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</si>
  <si>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</si>
  <si>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</si>
  <si>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</si>
  <si>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</si>
  <si>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</si>
  <si>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</si>
  <si>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</si>
  <si>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</si>
  <si>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</si>
  <si>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</si>
  <si>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</si>
  <si>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</si>
  <si>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</si>
  <si>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</si>
  <si>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</si>
  <si>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</si>
  <si>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</si>
  <si>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</si>
  <si>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</si>
  <si>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</si>
  <si>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</si>
  <si>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</si>
  <si>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</si>
  <si>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</si>
  <si>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</si>
  <si>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</si>
  <si>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</si>
  <si>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</si>
  <si>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</si>
  <si>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</si>
  <si>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</si>
  <si>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</si>
  <si>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</si>
  <si>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</si>
  <si>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</si>
  <si>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</si>
  <si>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</si>
  <si>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</si>
  <si>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</si>
  <si>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</si>
  <si>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</si>
  <si>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</si>
  <si>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</si>
  <si>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</si>
  <si>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</si>
  <si>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</si>
  <si>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</si>
  <si>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</si>
  <si>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</si>
  <si>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</si>
  <si>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</si>
  <si>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</si>
  <si>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</si>
  <si>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</si>
  <si>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</si>
  <si>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</si>
  <si>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</si>
  <si>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</si>
  <si>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</si>
  <si>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</si>
  <si>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</si>
  <si>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</si>
  <si>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</si>
  <si>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</si>
  <si>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</si>
  <si>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</si>
  <si>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</si>
  <si>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</si>
  <si>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</si>
  <si>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</si>
  <si>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</si>
  <si>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</si>
  <si>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</si>
  <si>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</si>
  <si>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</si>
  <si>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</si>
  <si>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</si>
  <si>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</si>
  <si>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</si>
  <si>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</si>
  <si>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</si>
  <si>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</si>
  <si>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</si>
  <si>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</si>
  <si>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</si>
  <si>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</si>
  <si>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</si>
  <si>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</si>
  <si>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</si>
  <si>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</si>
  <si>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</si>
  <si>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</si>
  <si>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</si>
  <si>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</si>
  <si>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</si>
  <si>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</si>
  <si>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</si>
  <si>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</si>
  <si>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</si>
  <si>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</si>
  <si>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</si>
  <si>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</si>
  <si>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</si>
  <si>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</si>
  <si>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</si>
  <si>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</si>
  <si>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</si>
  <si>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</si>
  <si>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</si>
  <si>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</si>
  <si>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</si>
  <si>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</si>
  <si>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</si>
  <si>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</si>
  <si>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</si>
  <si>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</si>
  <si>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</si>
  <si>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</si>
  <si>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</si>
  <si>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</si>
  <si>
    <t>kalle.varvikko@gmail.com</t>
  </si>
  <si>
    <t>Kalle Tapani Varvikko</t>
  </si>
  <si>
    <t>Salo</t>
  </si>
  <si>
    <t>2024-11-06</t>
  </si>
  <si>
    <t>K K</t>
  </si>
  <si>
    <t>jalkasenolli@gmail.com</t>
  </si>
  <si>
    <t>Olli Jalkanen</t>
  </si>
  <si>
    <t>minna_lost@hotmail.com</t>
  </si>
  <si>
    <t>Minna Mäkinen</t>
  </si>
  <si>
    <t>oski.lund@gmail.com</t>
  </si>
  <si>
    <t>Oskar Lund</t>
  </si>
  <si>
    <t>ojalakati44@gmail.com</t>
  </si>
  <si>
    <t>Kati Ojala</t>
  </si>
  <si>
    <t>T K</t>
  </si>
  <si>
    <t>Poistunut listalta 2024-11-17</t>
  </si>
  <si>
    <t>T H</t>
  </si>
  <si>
    <t>Fatimaverwijnen@gmail.com</t>
  </si>
  <si>
    <t>Fatima Verwijnen</t>
  </si>
  <si>
    <t>Andrew Jurgilas</t>
  </si>
  <si>
    <t>andrew.jurgilas@gmail.com</t>
  </si>
  <si>
    <t>arthur@schurgin.com</t>
  </si>
  <si>
    <t>Arthur Schurgin</t>
  </si>
  <si>
    <t>benjamin.mudge@bipolardisorder.me</t>
  </si>
  <si>
    <t>Benjamin Mudge</t>
  </si>
  <si>
    <t>mateo.rendonj@gmail.com</t>
  </si>
  <si>
    <t>Webinaariin 2024-11-18 rekisteröityessä</t>
  </si>
  <si>
    <t>matti6266@gmail.com</t>
  </si>
  <si>
    <t>Matti Valo</t>
  </si>
  <si>
    <t>kristine.alanko@gmail.com</t>
  </si>
  <si>
    <t>Kristine Alanko</t>
  </si>
  <si>
    <t>r.tupamaki@gmail.com</t>
  </si>
  <si>
    <t>Roosa Tupamäki</t>
  </si>
  <si>
    <t>itsentaka@gmail.com</t>
  </si>
  <si>
    <t>H E</t>
  </si>
  <si>
    <t>Sofia Lipponen</t>
  </si>
  <si>
    <t>fia.lipponen@gmail.com</t>
  </si>
  <si>
    <t>ville@terapiaretki.fi</t>
  </si>
  <si>
    <t>hollylrandall@gmail.com</t>
  </si>
  <si>
    <t>Holly</t>
  </si>
  <si>
    <t>tuomela.liisa@hotmail.com</t>
  </si>
  <si>
    <t>Liisa Tuomela</t>
  </si>
  <si>
    <t>arja.burgos@live.fi</t>
  </si>
  <si>
    <t>Arja Burgos</t>
  </si>
  <si>
    <t>sampo.ariel@pm.me</t>
  </si>
  <si>
    <t>Sampo</t>
  </si>
  <si>
    <t>auroraleksandra@gmail.com</t>
  </si>
  <si>
    <t>Aurora</t>
  </si>
  <si>
    <t>A S M</t>
  </si>
  <si>
    <t>Poistui jäsenlistalta 2024-12-07</t>
  </si>
  <si>
    <t>niinimaki97@gmail.com</t>
  </si>
  <si>
    <t>Sami Niinimäki</t>
  </si>
  <si>
    <t>marjo.hyvonen3@gmail.com</t>
  </si>
  <si>
    <t>Marjo Hyvönen</t>
  </si>
  <si>
    <t>Rrajavuo@gmail.com</t>
  </si>
  <si>
    <t>Riikka Rajavuori</t>
  </si>
  <si>
    <t>outi.aula@gmail.com</t>
  </si>
  <si>
    <t>Outi Aula</t>
  </si>
  <si>
    <t>kirsi.tuura@gmail.com</t>
  </si>
  <si>
    <t>Kirsi Tuura</t>
  </si>
  <si>
    <t>annasilvek@gmail.com</t>
  </si>
  <si>
    <t>Anna Korpinen</t>
  </si>
  <si>
    <t>dawnguzman@mailunlimited.us</t>
  </si>
  <si>
    <t>Dawn Guzman</t>
  </si>
  <si>
    <t>Varmista fi</t>
  </si>
  <si>
    <t>Pitkanentuukka@gmail.com</t>
  </si>
  <si>
    <t>CollinPrice@mednet.ucla.edu</t>
  </si>
  <si>
    <t>Collin Price</t>
  </si>
  <si>
    <t>Webinaariin 2024-12-09 rekisteröityessä</t>
  </si>
  <si>
    <t>unimetsa@yahoo.com</t>
  </si>
  <si>
    <t>Kuu Unimetsä</t>
  </si>
  <si>
    <t>monikaaojala@gmail.com</t>
  </si>
  <si>
    <t>Monika Ojala</t>
  </si>
  <si>
    <t>P L I</t>
  </si>
  <si>
    <t>jjylkka@abo.fi</t>
  </si>
  <si>
    <t>Nina Beatrice Järn</t>
  </si>
  <si>
    <t>2024-12-11</t>
  </si>
  <si>
    <t>Satu Maarit Aherto</t>
  </si>
  <si>
    <t>Aleksi Matias Sakkolan-Leppänen</t>
  </si>
  <si>
    <t>Ville Kasperi Vepsäläinen</t>
  </si>
  <si>
    <t>saulika@outlook.com</t>
  </si>
  <si>
    <t>Sauli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</si>
</sst>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5"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
      <b/>
      <i/>
      <sz val="11"/>
      <color rgb="FF000000"/>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6">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9" fillId="0" borderId="0" xfId="677" applyFill="1"/>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xf numFmtId="0" fontId="34" fillId="0" borderId="0" xfId="0" applyFont="1" applyAlignment="1">
      <alignment horizontal="center"/>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7">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gelika.polak88@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tommi.koskinen@tutanota.com" TargetMode="External"/><Relationship Id="rId63" Type="http://schemas.openxmlformats.org/officeDocument/2006/relationships/hyperlink" Target="mailto:emmilottaposio@gmail.com" TargetMode="External"/><Relationship Id="rId159" Type="http://schemas.openxmlformats.org/officeDocument/2006/relationships/hyperlink" Target="mailto:dory.ikonen@gmail.com" TargetMode="External"/><Relationship Id="rId324" Type="http://schemas.openxmlformats.org/officeDocument/2006/relationships/hyperlink" Target="mailto:tiina.bohling-salonen@serie.fi" TargetMode="External"/><Relationship Id="rId366" Type="http://schemas.openxmlformats.org/officeDocument/2006/relationships/hyperlink" Target="mailto:onnipekka2@gmail.com" TargetMode="External"/><Relationship Id="rId170" Type="http://schemas.openxmlformats.org/officeDocument/2006/relationships/hyperlink" Target="mailto:eeva.suopohja@gmail.com" TargetMode="External"/><Relationship Id="rId226" Type="http://schemas.openxmlformats.org/officeDocument/2006/relationships/hyperlink" Target="mailto:aaltonensuvi1@gmail.com" TargetMode="External"/><Relationship Id="rId433" Type="http://schemas.openxmlformats.org/officeDocument/2006/relationships/hyperlink" Target="mailto:hanna.takalo@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timdale@tutanota.com" TargetMode="External"/><Relationship Id="rId74" Type="http://schemas.openxmlformats.org/officeDocument/2006/relationships/hyperlink" Target="mailto:miisa.salo@gmail.com" TargetMode="External"/><Relationship Id="rId128" Type="http://schemas.openxmlformats.org/officeDocument/2006/relationships/hyperlink" Target="mailto:oskariv@fimnet.fi" TargetMode="External"/><Relationship Id="rId335" Type="http://schemas.openxmlformats.org/officeDocument/2006/relationships/hyperlink" Target="mailto:eijas.empire@outlook.com" TargetMode="External"/><Relationship Id="rId377" Type="http://schemas.openxmlformats.org/officeDocument/2006/relationships/hyperlink" Target="mailto:hirvonen.karoliina@gmail.com" TargetMode="External"/><Relationship Id="rId5" Type="http://schemas.openxmlformats.org/officeDocument/2006/relationships/hyperlink" Target="mailto:janne.vaisanen@fimnet.fi" TargetMode="External"/><Relationship Id="rId181" Type="http://schemas.openxmlformats.org/officeDocument/2006/relationships/hyperlink" Target="mailto:arttu.j.jarvisalo@gmail.com" TargetMode="External"/><Relationship Id="rId237" Type="http://schemas.openxmlformats.org/officeDocument/2006/relationships/hyperlink" Target="mailto:pekka.nikander@iki.fi" TargetMode="External"/><Relationship Id="rId402" Type="http://schemas.openxmlformats.org/officeDocument/2006/relationships/hyperlink" Target="mailto:markkanen.joel@gmail.com" TargetMode="External"/><Relationship Id="rId279" Type="http://schemas.openxmlformats.org/officeDocument/2006/relationships/hyperlink" Target="mailto:hagfors.anna@gmail.com" TargetMode="External"/><Relationship Id="rId444" Type="http://schemas.openxmlformats.org/officeDocument/2006/relationships/hyperlink" Target="mailto:aaltonenlilja@gmail.com" TargetMode="External"/><Relationship Id="rId43" Type="http://schemas.openxmlformats.org/officeDocument/2006/relationships/hyperlink" Target="mailto:riina.leskela@gmail.com" TargetMode="External"/><Relationship Id="rId139" Type="http://schemas.openxmlformats.org/officeDocument/2006/relationships/hyperlink" Target="mailto:helmi.jappinen@rajapelto.fi" TargetMode="External"/><Relationship Id="rId290" Type="http://schemas.openxmlformats.org/officeDocument/2006/relationships/hyperlink" Target="mailto:Janika.ruuska@live.fi" TargetMode="External"/><Relationship Id="rId304" Type="http://schemas.openxmlformats.org/officeDocument/2006/relationships/hyperlink" Target="mailto:katja.karelina@neurotar.com" TargetMode="External"/><Relationship Id="rId346" Type="http://schemas.openxmlformats.org/officeDocument/2006/relationships/hyperlink" Target="mailto:petrus.pennanen@gmail.com" TargetMode="External"/><Relationship Id="rId388" Type="http://schemas.openxmlformats.org/officeDocument/2006/relationships/hyperlink" Target="mailto:hannu.alho@professori.fi" TargetMode="External"/><Relationship Id="rId85" Type="http://schemas.openxmlformats.org/officeDocument/2006/relationships/hyperlink" Target="mailto:ollimaine@gmail.com" TargetMode="External"/><Relationship Id="rId150" Type="http://schemas.openxmlformats.org/officeDocument/2006/relationships/hyperlink" Target="mailto:peppina.tuulispaa@gmail.com" TargetMode="External"/><Relationship Id="rId192" Type="http://schemas.openxmlformats.org/officeDocument/2006/relationships/hyperlink" Target="mailto:saaraemiliahau@gmail.com" TargetMode="External"/><Relationship Id="rId206" Type="http://schemas.openxmlformats.org/officeDocument/2006/relationships/hyperlink" Target="mailto:paavilainenmanu@gmail.com" TargetMode="External"/><Relationship Id="rId413" Type="http://schemas.openxmlformats.org/officeDocument/2006/relationships/hyperlink" Target="mailto:essi.aulanko@gmail.com" TargetMode="External"/><Relationship Id="rId248" Type="http://schemas.openxmlformats.org/officeDocument/2006/relationships/hyperlink" Target="mailto:blackheartmembers@gmail.com" TargetMode="External"/><Relationship Id="rId455" Type="http://schemas.openxmlformats.org/officeDocument/2006/relationships/hyperlink" Target="mailto:aleksi.leppanen@kymp.net" TargetMode="External"/><Relationship Id="rId12" Type="http://schemas.openxmlformats.org/officeDocument/2006/relationships/hyperlink" Target="mailto:hannairis.tolonen@gmail.com" TargetMode="External"/><Relationship Id="rId108" Type="http://schemas.openxmlformats.org/officeDocument/2006/relationships/hyperlink" Target="mailto:antti.lahelma@helsinki.fi" TargetMode="External"/><Relationship Id="rId315" Type="http://schemas.openxmlformats.org/officeDocument/2006/relationships/hyperlink" Target="mailto:reinirasmus@gmail.com" TargetMode="External"/><Relationship Id="rId357" Type="http://schemas.openxmlformats.org/officeDocument/2006/relationships/hyperlink" Target="mailto:onnipekka2@gmail.com" TargetMode="External"/><Relationship Id="rId54" Type="http://schemas.openxmlformats.org/officeDocument/2006/relationships/hyperlink" Target="mailto:paldanius.teemu@gmail.com" TargetMode="External"/><Relationship Id="rId96" Type="http://schemas.openxmlformats.org/officeDocument/2006/relationships/hyperlink" Target="mailto:marika.e.mikkola@protonmail.com" TargetMode="External"/><Relationship Id="rId161" Type="http://schemas.openxmlformats.org/officeDocument/2006/relationships/hyperlink" Target="mailto:kasikovalainen@outlook.com" TargetMode="External"/><Relationship Id="rId217" Type="http://schemas.openxmlformats.org/officeDocument/2006/relationships/hyperlink" Target="mailto:heikkivanhan@gmail.com" TargetMode="External"/><Relationship Id="rId399" Type="http://schemas.openxmlformats.org/officeDocument/2006/relationships/hyperlink" Target="mailto:jpheik@gmail.com" TargetMode="External"/><Relationship Id="rId259" Type="http://schemas.openxmlformats.org/officeDocument/2006/relationships/hyperlink" Target="mailto:lehto138@gmail.com" TargetMode="External"/><Relationship Id="rId424" Type="http://schemas.openxmlformats.org/officeDocument/2006/relationships/hyperlink" Target="mailto:henriikkakojo@gmail.com" TargetMode="External"/><Relationship Id="rId23" Type="http://schemas.openxmlformats.org/officeDocument/2006/relationships/hyperlink" Target="mailto:eerokarhu8@gmail.com" TargetMode="External"/><Relationship Id="rId119" Type="http://schemas.openxmlformats.org/officeDocument/2006/relationships/hyperlink" Target="mailto:antti.pykalaaho@gmail.com" TargetMode="External"/><Relationship Id="rId270" Type="http://schemas.openxmlformats.org/officeDocument/2006/relationships/hyperlink" Target="mailto:mari.levander@fimnet.fi" TargetMode="External"/><Relationship Id="rId326" Type="http://schemas.openxmlformats.org/officeDocument/2006/relationships/hyperlink" Target="mailto:viitamiak@gmail.com" TargetMode="External"/><Relationship Id="rId65" Type="http://schemas.openxmlformats.org/officeDocument/2006/relationships/hyperlink" Target="mailto:carolarewell@gmail.com" TargetMode="External"/><Relationship Id="rId130" Type="http://schemas.openxmlformats.org/officeDocument/2006/relationships/hyperlink" Target="mailto:jaakko.kilpelainen81@gmail.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tuominen.emilia@gmail.com" TargetMode="External"/><Relationship Id="rId228" Type="http://schemas.openxmlformats.org/officeDocument/2006/relationships/hyperlink" Target="mailto:nmkmak@utu.fi" TargetMode="External"/><Relationship Id="rId435" Type="http://schemas.openxmlformats.org/officeDocument/2006/relationships/hyperlink" Target="mailto:ora.julkunen@gmail.com" TargetMode="External"/><Relationship Id="rId281" Type="http://schemas.openxmlformats.org/officeDocument/2006/relationships/hyperlink" Target="mailto:mirjami.jarvinen@hotmail.com" TargetMode="External"/><Relationship Id="rId337" Type="http://schemas.openxmlformats.org/officeDocument/2006/relationships/hyperlink" Target="mailto:kharandaz@gmail.com" TargetMode="External"/><Relationship Id="rId34" Type="http://schemas.openxmlformats.org/officeDocument/2006/relationships/hyperlink" Target="mailto:helena.creutz@gmail.com" TargetMode="External"/><Relationship Id="rId76" Type="http://schemas.openxmlformats.org/officeDocument/2006/relationships/hyperlink" Target="mailto:hedda.retu@gmail.com" TargetMode="External"/><Relationship Id="rId141" Type="http://schemas.openxmlformats.org/officeDocument/2006/relationships/hyperlink" Target="mailto:mkorsam@gmail.com" TargetMode="External"/><Relationship Id="rId379" Type="http://schemas.openxmlformats.org/officeDocument/2006/relationships/hyperlink" Target="mailto:anssiuusitalo@gmail.com" TargetMode="External"/><Relationship Id="rId7" Type="http://schemas.openxmlformats.org/officeDocument/2006/relationships/hyperlink" Target="mailto:halla.korpelin@gmail.com" TargetMode="External"/><Relationship Id="rId183" Type="http://schemas.openxmlformats.org/officeDocument/2006/relationships/hyperlink" Target="mailto:jon.tienari@gmail.com" TargetMode="External"/><Relationship Id="rId239" Type="http://schemas.openxmlformats.org/officeDocument/2006/relationships/hyperlink" Target="mailto:outihilgert@msn.com" TargetMode="External"/><Relationship Id="rId390" Type="http://schemas.openxmlformats.org/officeDocument/2006/relationships/hyperlink" Target="mailto:juuussi@gmail.com" TargetMode="External"/><Relationship Id="rId404" Type="http://schemas.openxmlformats.org/officeDocument/2006/relationships/hyperlink" Target="mailto:jouni.linnankoski@gmail.com" TargetMode="External"/><Relationship Id="rId446" Type="http://schemas.openxmlformats.org/officeDocument/2006/relationships/hyperlink" Target="mailto:tiia.forsstrom@iki.fi" TargetMode="External"/><Relationship Id="rId250" Type="http://schemas.openxmlformats.org/officeDocument/2006/relationships/hyperlink" Target="mailto:jari.mustonen@gmail.com" TargetMode="External"/><Relationship Id="rId292" Type="http://schemas.openxmlformats.org/officeDocument/2006/relationships/hyperlink" Target="mailto:mari.levander@gmail.com" TargetMode="External"/><Relationship Id="rId306" Type="http://schemas.openxmlformats.org/officeDocument/2006/relationships/hyperlink" Target="mailto:janetta.ekholm@gmail.com" TargetMode="External"/><Relationship Id="rId45" Type="http://schemas.openxmlformats.org/officeDocument/2006/relationships/hyperlink" Target="mailto:anita@finola.fi" TargetMode="External"/><Relationship Id="rId87" Type="http://schemas.openxmlformats.org/officeDocument/2006/relationships/hyperlink" Target="mailto:iirojalava@gmail.com" TargetMode="External"/><Relationship Id="rId110" Type="http://schemas.openxmlformats.org/officeDocument/2006/relationships/hyperlink" Target="mailto:janne.tamminen@me.com" TargetMode="External"/><Relationship Id="rId348" Type="http://schemas.openxmlformats.org/officeDocument/2006/relationships/hyperlink" Target="mailto:elvipenttila@outlook.com" TargetMode="External"/><Relationship Id="rId152" Type="http://schemas.openxmlformats.org/officeDocument/2006/relationships/hyperlink" Target="mailto:jarkko.tuunanen@medfactor.fi" TargetMode="External"/><Relationship Id="rId194" Type="http://schemas.openxmlformats.org/officeDocument/2006/relationships/hyperlink" Target="mailto:m.kafami@polarbear.fi" TargetMode="External"/><Relationship Id="rId208" Type="http://schemas.openxmlformats.org/officeDocument/2006/relationships/hyperlink" Target="mailto:rissanen.susanna@gmail.com" TargetMode="External"/><Relationship Id="rId415" Type="http://schemas.openxmlformats.org/officeDocument/2006/relationships/hyperlink" Target="mailto:anu.k.koponen@outlook.com" TargetMode="External"/><Relationship Id="rId457" Type="http://schemas.openxmlformats.org/officeDocument/2006/relationships/printerSettings" Target="../printerSettings/printerSettings1.bin"/><Relationship Id="rId261" Type="http://schemas.openxmlformats.org/officeDocument/2006/relationships/hyperlink" Target="mailto:aura.salonpaa@gmail.com" TargetMode="External"/><Relationship Id="rId14" Type="http://schemas.openxmlformats.org/officeDocument/2006/relationships/hyperlink" Target="mailto:svantehaggblom@gmail.com" TargetMode="External"/><Relationship Id="rId56" Type="http://schemas.openxmlformats.org/officeDocument/2006/relationships/hyperlink" Target="mailto:heli.koppelo@gmail.com" TargetMode="External"/><Relationship Id="rId317" Type="http://schemas.openxmlformats.org/officeDocument/2006/relationships/hyperlink" Target="mailto:heikou@gmail.com" TargetMode="External"/><Relationship Id="rId359" Type="http://schemas.openxmlformats.org/officeDocument/2006/relationships/hyperlink" Target="mailto:valontalonniina@gmail.com" TargetMode="External"/><Relationship Id="rId98" Type="http://schemas.openxmlformats.org/officeDocument/2006/relationships/hyperlink" Target="mailto:katajamaki.petteri@gmail.com" TargetMode="External"/><Relationship Id="rId121" Type="http://schemas.openxmlformats.org/officeDocument/2006/relationships/hyperlink" Target="mailto:mervi.nyfors@gmail.com" TargetMode="External"/><Relationship Id="rId163" Type="http://schemas.openxmlformats.org/officeDocument/2006/relationships/hyperlink" Target="mailto:haarlaseidi@gmail.com" TargetMode="External"/><Relationship Id="rId219" Type="http://schemas.openxmlformats.org/officeDocument/2006/relationships/hyperlink" Target="mailto:konsta.kalliomannila@gmail.com" TargetMode="External"/><Relationship Id="rId370" Type="http://schemas.openxmlformats.org/officeDocument/2006/relationships/hyperlink" Target="mailto:aollikai@gmail.com" TargetMode="External"/><Relationship Id="rId426" Type="http://schemas.openxmlformats.org/officeDocument/2006/relationships/hyperlink" Target="mailto:niinajrita@gmail.com" TargetMode="External"/><Relationship Id="rId230" Type="http://schemas.openxmlformats.org/officeDocument/2006/relationships/hyperlink" Target="mailto:liisa.ilkka@gmail.com" TargetMode="External"/><Relationship Id="rId25" Type="http://schemas.openxmlformats.org/officeDocument/2006/relationships/hyperlink" Target="mailto:Kuusistot87@gmail.com" TargetMode="External"/><Relationship Id="rId67" Type="http://schemas.openxmlformats.org/officeDocument/2006/relationships/hyperlink" Target="mailto:mathias.lundstrom@gmail.com" TargetMode="External"/><Relationship Id="rId272" Type="http://schemas.openxmlformats.org/officeDocument/2006/relationships/hyperlink" Target="mailto:eemeli.joonas@gmail.com" TargetMode="External"/><Relationship Id="rId328" Type="http://schemas.openxmlformats.org/officeDocument/2006/relationships/hyperlink" Target="mailto:aj.wihuri@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tomi@goldengateway.fi" TargetMode="External"/><Relationship Id="rId381" Type="http://schemas.openxmlformats.org/officeDocument/2006/relationships/hyperlink" Target="mailto:henry@logistone.com" TargetMode="External"/><Relationship Id="rId241" Type="http://schemas.openxmlformats.org/officeDocument/2006/relationships/hyperlink" Target="mailto:sara.chetrick@fimnet.fi" TargetMode="External"/><Relationship Id="rId437" Type="http://schemas.openxmlformats.org/officeDocument/2006/relationships/hyperlink" Target="mailto:elisabet.hypponen@gmail.com" TargetMode="External"/><Relationship Id="rId36" Type="http://schemas.openxmlformats.org/officeDocument/2006/relationships/hyperlink" Target="mailto:salla-hiltunen@hotmail.com" TargetMode="External"/><Relationship Id="rId283" Type="http://schemas.openxmlformats.org/officeDocument/2006/relationships/hyperlink" Target="mailto:anastasia.hartikainen@hotmail.com" TargetMode="External"/><Relationship Id="rId339" Type="http://schemas.openxmlformats.org/officeDocument/2006/relationships/hyperlink" Target="mailto:tiina.bohling-salonen@serie.fi" TargetMode="External"/><Relationship Id="rId78" Type="http://schemas.openxmlformats.org/officeDocument/2006/relationships/hyperlink" Target="mailto:taneli@outlook.com" TargetMode="External"/><Relationship Id="rId101" Type="http://schemas.openxmlformats.org/officeDocument/2006/relationships/hyperlink" Target="mailto:joonas.nyman@g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sonja.kilpelainen@gmail.com" TargetMode="External"/><Relationship Id="rId350" Type="http://schemas.openxmlformats.org/officeDocument/2006/relationships/hyperlink" Target="mailto:saara.m.tikka@helsinki.fi" TargetMode="External"/><Relationship Id="rId406" Type="http://schemas.openxmlformats.org/officeDocument/2006/relationships/hyperlink" Target="mailto:niinanalli.info@gmail.com" TargetMode="External"/><Relationship Id="rId9" Type="http://schemas.openxmlformats.org/officeDocument/2006/relationships/hyperlink" Target="mailto:Sven_vesterlund@hotmail.com" TargetMode="External"/><Relationship Id="rId210" Type="http://schemas.openxmlformats.org/officeDocument/2006/relationships/hyperlink" Target="mailto:l_remula@hotmail.com" TargetMode="External"/><Relationship Id="rId392" Type="http://schemas.openxmlformats.org/officeDocument/2006/relationships/hyperlink" Target="mailto:juuussi@gmail.com" TargetMode="External"/><Relationship Id="rId448" Type="http://schemas.openxmlformats.org/officeDocument/2006/relationships/hyperlink" Target="mailto:seppo.mankeli@mail.com" TargetMode="External"/><Relationship Id="rId252" Type="http://schemas.openxmlformats.org/officeDocument/2006/relationships/hyperlink" Target="mailto:lasse.jalonen@gmail.com" TargetMode="External"/><Relationship Id="rId294" Type="http://schemas.openxmlformats.org/officeDocument/2006/relationships/hyperlink" Target="mailto:lotta.suopohja@gmail.com" TargetMode="External"/><Relationship Id="rId308" Type="http://schemas.openxmlformats.org/officeDocument/2006/relationships/hyperlink" Target="mailto:talvrik@gmail.com" TargetMode="External"/><Relationship Id="rId47" Type="http://schemas.openxmlformats.org/officeDocument/2006/relationships/hyperlink" Target="mailto:polkutie@gmail.com" TargetMode="External"/><Relationship Id="rId89" Type="http://schemas.openxmlformats.org/officeDocument/2006/relationships/hyperlink" Target="mailto:kaleva.ville@gmail.com" TargetMode="External"/><Relationship Id="rId112" Type="http://schemas.openxmlformats.org/officeDocument/2006/relationships/hyperlink" Target="mailto:maattanen.harri@gmail.com" TargetMode="External"/><Relationship Id="rId154" Type="http://schemas.openxmlformats.org/officeDocument/2006/relationships/hyperlink" Target="mailto:olli.siren@miltton.com" TargetMode="External"/><Relationship Id="rId361" Type="http://schemas.openxmlformats.org/officeDocument/2006/relationships/hyperlink" Target="mailto:konstapii99@gmail.com" TargetMode="External"/><Relationship Id="rId196" Type="http://schemas.openxmlformats.org/officeDocument/2006/relationships/hyperlink" Target="mailto:paivimummo@gmail.com" TargetMode="External"/><Relationship Id="rId417" Type="http://schemas.openxmlformats.org/officeDocument/2006/relationships/hyperlink" Target="mailto:kekstran@me.com" TargetMode="External"/><Relationship Id="rId459" Type="http://schemas.openxmlformats.org/officeDocument/2006/relationships/comments" Target="../comments1.xml"/><Relationship Id="rId16" Type="http://schemas.openxmlformats.org/officeDocument/2006/relationships/hyperlink" Target="mailto:Rami.radwan94@gmail.com" TargetMode="External"/><Relationship Id="rId221" Type="http://schemas.openxmlformats.org/officeDocument/2006/relationships/hyperlink" Target="mailto:karoliina.hirvela@outlook.com" TargetMode="External"/><Relationship Id="rId263" Type="http://schemas.openxmlformats.org/officeDocument/2006/relationships/hyperlink" Target="mailto:af.ursin.pia@gmail.com" TargetMode="External"/><Relationship Id="rId319" Type="http://schemas.openxmlformats.org/officeDocument/2006/relationships/hyperlink" Target="mailto:brunogronow@gmail.com" TargetMode="External"/><Relationship Id="rId58" Type="http://schemas.openxmlformats.org/officeDocument/2006/relationships/hyperlink" Target="mailto:iiris1sareskorpi@gmail.com" TargetMode="External"/><Relationship Id="rId123" Type="http://schemas.openxmlformats.org/officeDocument/2006/relationships/hyperlink" Target="mailto:petteri.koivula@helsinki.fi" TargetMode="External"/><Relationship Id="rId330" Type="http://schemas.openxmlformats.org/officeDocument/2006/relationships/hyperlink" Target="mailto:hehaan@utu.fi" TargetMode="External"/><Relationship Id="rId165" Type="http://schemas.openxmlformats.org/officeDocument/2006/relationships/hyperlink" Target="mailto:m.niittyniemi@gmail.com" TargetMode="External"/><Relationship Id="rId372" Type="http://schemas.openxmlformats.org/officeDocument/2006/relationships/hyperlink" Target="mailto:psyty@pulloposti.org" TargetMode="External"/><Relationship Id="rId428" Type="http://schemas.openxmlformats.org/officeDocument/2006/relationships/hyperlink" Target="mailto:katja.jokisalo@gmail.com" TargetMode="External"/><Relationship Id="rId232" Type="http://schemas.openxmlformats.org/officeDocument/2006/relationships/hyperlink" Target="mailto:sami.jarvinen@live.fi" TargetMode="External"/><Relationship Id="rId274" Type="http://schemas.openxmlformats.org/officeDocument/2006/relationships/hyperlink" Target="mailto:m.kafami@polarbear.fi" TargetMode="External"/><Relationship Id="rId27" Type="http://schemas.openxmlformats.org/officeDocument/2006/relationships/hyperlink" Target="mailto:jarmo.wiik@kotinet.com" TargetMode="External"/><Relationship Id="rId69" Type="http://schemas.openxmlformats.org/officeDocument/2006/relationships/hyperlink" Target="mailto:luontoni.lovesta@gmail.com" TargetMode="External"/><Relationship Id="rId134" Type="http://schemas.openxmlformats.org/officeDocument/2006/relationships/hyperlink" Target="mailto:noonamakinen@hotmail.com" TargetMode="External"/><Relationship Id="rId80" Type="http://schemas.openxmlformats.org/officeDocument/2006/relationships/hyperlink" Target="mailto:eija.leppavuori@konteksti.net" TargetMode="External"/><Relationship Id="rId176" Type="http://schemas.openxmlformats.org/officeDocument/2006/relationships/hyperlink" Target="mailto:aleksihupli@gmail.com" TargetMode="External"/><Relationship Id="rId341" Type="http://schemas.openxmlformats.org/officeDocument/2006/relationships/hyperlink" Target="mailto:larrywoodland@hotmail.com" TargetMode="External"/><Relationship Id="rId383" Type="http://schemas.openxmlformats.org/officeDocument/2006/relationships/hyperlink" Target="mailto:ahti.nyman@terapiatalonoste.fi" TargetMode="External"/><Relationship Id="rId439" Type="http://schemas.openxmlformats.org/officeDocument/2006/relationships/hyperlink" Target="mailto:kantolaelina@outlook.com" TargetMode="External"/><Relationship Id="rId201" Type="http://schemas.openxmlformats.org/officeDocument/2006/relationships/hyperlink" Target="mailto:O.aliyrkko@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anika.ruuska@live.fi" TargetMode="External"/><Relationship Id="rId450" Type="http://schemas.openxmlformats.org/officeDocument/2006/relationships/hyperlink" Target="mailto:erika.kuosa@helsinki.fi" TargetMode="External"/><Relationship Id="rId38" Type="http://schemas.openxmlformats.org/officeDocument/2006/relationships/hyperlink" Target="mailto:veikka.lavonius@gmail.com" TargetMode="External"/><Relationship Id="rId103" Type="http://schemas.openxmlformats.org/officeDocument/2006/relationships/hyperlink" Target="mailto:christian.sannemann@gmail.com" TargetMode="External"/><Relationship Id="rId310" Type="http://schemas.openxmlformats.org/officeDocument/2006/relationships/hyperlink" Target="mailto:reinirasmus@gmail.com" TargetMode="External"/><Relationship Id="rId91" Type="http://schemas.openxmlformats.org/officeDocument/2006/relationships/hyperlink" Target="mailto:pekka.makinen@sci.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veikka.lavonius@gmail.com" TargetMode="External"/><Relationship Id="rId352" Type="http://schemas.openxmlformats.org/officeDocument/2006/relationships/hyperlink" Target="mailto:reetta.a.ojala@gmail.com" TargetMode="External"/><Relationship Id="rId394" Type="http://schemas.openxmlformats.org/officeDocument/2006/relationships/hyperlink" Target="mailto:aino.ahokas@gmail.com" TargetMode="External"/><Relationship Id="rId408" Type="http://schemas.openxmlformats.org/officeDocument/2006/relationships/hyperlink" Target="mailto:susanna.kassala@gmail.com" TargetMode="External"/><Relationship Id="rId212" Type="http://schemas.openxmlformats.org/officeDocument/2006/relationships/hyperlink" Target="mailto:vivika.makela@gmail.com" TargetMode="External"/><Relationship Id="rId254" Type="http://schemas.openxmlformats.org/officeDocument/2006/relationships/hyperlink" Target="mailto:salenius.stephan@gmail.com" TargetMode="External"/><Relationship Id="rId49" Type="http://schemas.openxmlformats.org/officeDocument/2006/relationships/hyperlink" Target="mailto:marko.viljanen66@gmail.com" TargetMode="External"/><Relationship Id="rId114" Type="http://schemas.openxmlformats.org/officeDocument/2006/relationships/hyperlink" Target="mailto:joel.janhonen@bioetiikka.fi" TargetMode="External"/><Relationship Id="rId296" Type="http://schemas.openxmlformats.org/officeDocument/2006/relationships/hyperlink" Target="mailto:rusakko@e.email" TargetMode="External"/><Relationship Id="rId60" Type="http://schemas.openxmlformats.org/officeDocument/2006/relationships/hyperlink" Target="mailto:jan.moisiolinna@helsinki.fi" TargetMode="External"/><Relationship Id="rId156" Type="http://schemas.openxmlformats.org/officeDocument/2006/relationships/hyperlink" Target="mailto:reidar.nervander@gmail.com" TargetMode="External"/><Relationship Id="rId198" Type="http://schemas.openxmlformats.org/officeDocument/2006/relationships/hyperlink" Target="mailto:anu.raevuori@helsinki.fi" TargetMode="External"/><Relationship Id="rId321" Type="http://schemas.openxmlformats.org/officeDocument/2006/relationships/hyperlink" Target="mailto:jussi.pajuniemi@gmail.com" TargetMode="External"/><Relationship Id="rId363" Type="http://schemas.openxmlformats.org/officeDocument/2006/relationships/hyperlink" Target="mailto:jussijun@gmail.com" TargetMode="External"/><Relationship Id="rId419" Type="http://schemas.openxmlformats.org/officeDocument/2006/relationships/hyperlink" Target="mailto:matias.kiviniemi@suomi24.fi" TargetMode="External"/><Relationship Id="rId223" Type="http://schemas.openxmlformats.org/officeDocument/2006/relationships/hyperlink" Target="mailto:asaarinen8@gmail.com" TargetMode="External"/><Relationship Id="rId430" Type="http://schemas.openxmlformats.org/officeDocument/2006/relationships/hyperlink" Target="mailto:hanna.takalo@gmail.com" TargetMode="External"/><Relationship Id="rId18" Type="http://schemas.openxmlformats.org/officeDocument/2006/relationships/hyperlink" Target="mailto:kallemi@uef.fi" TargetMode="External"/><Relationship Id="rId265" Type="http://schemas.openxmlformats.org/officeDocument/2006/relationships/hyperlink" Target="mailto:saris.ronja@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arttu.j.jarvisalo@gmail.com" TargetMode="External"/><Relationship Id="rId332" Type="http://schemas.openxmlformats.org/officeDocument/2006/relationships/hyperlink" Target="mailto:aaltos55@gmail.com" TargetMode="External"/><Relationship Id="rId374" Type="http://schemas.openxmlformats.org/officeDocument/2006/relationships/hyperlink" Target="mailto:hannarebecca82@gmail.com" TargetMode="External"/><Relationship Id="rId71" Type="http://schemas.openxmlformats.org/officeDocument/2006/relationships/hyperlink" Target="mailto:jaliliaref@gmail.com" TargetMode="External"/><Relationship Id="rId234" Type="http://schemas.openxmlformats.org/officeDocument/2006/relationships/hyperlink" Target="mailto:matias.paloniemi@student.oulu.fi" TargetMode="External"/><Relationship Id="rId2" Type="http://schemas.openxmlformats.org/officeDocument/2006/relationships/hyperlink" Target="mailto:liisa.vaalasranta@gmail.com" TargetMode="External"/><Relationship Id="rId29" Type="http://schemas.openxmlformats.org/officeDocument/2006/relationships/hyperlink" Target="mailto:henry.soinnunmaa@gmail.com" TargetMode="External"/><Relationship Id="rId255" Type="http://schemas.openxmlformats.org/officeDocument/2006/relationships/hyperlink" Target="mailto:systemaatikko@gmail.com" TargetMode="External"/><Relationship Id="rId276" Type="http://schemas.openxmlformats.org/officeDocument/2006/relationships/hyperlink" Target="mailto:olja@grishpun.com" TargetMode="External"/><Relationship Id="rId297" Type="http://schemas.openxmlformats.org/officeDocument/2006/relationships/hyperlink" Target="mailto:emmaylonen123@gmail.com" TargetMode="External"/><Relationship Id="rId441" Type="http://schemas.openxmlformats.org/officeDocument/2006/relationships/hyperlink" Target="mailto:Psykoterapia.hillebrand@gmail.com" TargetMode="External"/><Relationship Id="rId40" Type="http://schemas.openxmlformats.org/officeDocument/2006/relationships/hyperlink" Target="mailto:Juhani-j@hotmail.com" TargetMode="External"/><Relationship Id="rId115" Type="http://schemas.openxmlformats.org/officeDocument/2006/relationships/hyperlink" Target="mailto:raisanenville@gmail.com" TargetMode="External"/><Relationship Id="rId136" Type="http://schemas.openxmlformats.org/officeDocument/2006/relationships/hyperlink" Target="mailto:hronkko@iki.fi" TargetMode="External"/><Relationship Id="rId157" Type="http://schemas.openxmlformats.org/officeDocument/2006/relationships/hyperlink" Target="mailto:tmk.laitinen@gmail.com" TargetMode="External"/><Relationship Id="rId178" Type="http://schemas.openxmlformats.org/officeDocument/2006/relationships/hyperlink" Target="mailto:veronica.heilala@gmail.com" TargetMode="External"/><Relationship Id="rId301" Type="http://schemas.openxmlformats.org/officeDocument/2006/relationships/hyperlink" Target="mailto:vhavelin@gmail.com" TargetMode="External"/><Relationship Id="rId322" Type="http://schemas.openxmlformats.org/officeDocument/2006/relationships/hyperlink" Target="mailto:patricktipps@mac.com" TargetMode="External"/><Relationship Id="rId343" Type="http://schemas.openxmlformats.org/officeDocument/2006/relationships/hyperlink" Target="mailto:tjjuvonen@gmail.com" TargetMode="External"/><Relationship Id="rId364" Type="http://schemas.openxmlformats.org/officeDocument/2006/relationships/hyperlink" Target="mailto:jenni.ohvanainen@gmail.com" TargetMode="External"/><Relationship Id="rId61" Type="http://schemas.openxmlformats.org/officeDocument/2006/relationships/hyperlink" Target="mailto:impula@gmail.com" TargetMode="External"/><Relationship Id="rId82" Type="http://schemas.openxmlformats.org/officeDocument/2006/relationships/hyperlink" Target="mailto:juhhmim@gmail.com" TargetMode="External"/><Relationship Id="rId199" Type="http://schemas.openxmlformats.org/officeDocument/2006/relationships/hyperlink" Target="mailto:reetta.liikanen@netikka.fi" TargetMode="External"/><Relationship Id="rId203" Type="http://schemas.openxmlformats.org/officeDocument/2006/relationships/hyperlink" Target="mailto:santtuhanninen@gmail.com" TargetMode="External"/><Relationship Id="rId385" Type="http://schemas.openxmlformats.org/officeDocument/2006/relationships/hyperlink" Target="mailto:krista.karppi@seamk.fi" TargetMode="External"/><Relationship Id="rId19" Type="http://schemas.openxmlformats.org/officeDocument/2006/relationships/hyperlink" Target="mailto:jussi_leo@hotmail.com" TargetMode="External"/><Relationship Id="rId224" Type="http://schemas.openxmlformats.org/officeDocument/2006/relationships/hyperlink" Target="mailto:seppo@juurikko.fi" TargetMode="External"/><Relationship Id="rId245" Type="http://schemas.openxmlformats.org/officeDocument/2006/relationships/hyperlink" Target="mailto:uuttajannaa@gmail.com" TargetMode="External"/><Relationship Id="rId266" Type="http://schemas.openxmlformats.org/officeDocument/2006/relationships/hyperlink" Target="mailto:janikallio.juhala@gmail.com" TargetMode="External"/><Relationship Id="rId287" Type="http://schemas.openxmlformats.org/officeDocument/2006/relationships/hyperlink" Target="mailto:elylon@utu.fi" TargetMode="External"/><Relationship Id="rId410" Type="http://schemas.openxmlformats.org/officeDocument/2006/relationships/hyperlink" Target="mailto:sofia.kasurinen@fimnet.fi" TargetMode="External"/><Relationship Id="rId431" Type="http://schemas.openxmlformats.org/officeDocument/2006/relationships/hyperlink" Target="mailto:ritva.mettanen@gmail.com" TargetMode="External"/><Relationship Id="rId452" Type="http://schemas.openxmlformats.org/officeDocument/2006/relationships/hyperlink" Target="mailto:jjylkka@abo.fi" TargetMode="External"/><Relationship Id="rId30" Type="http://schemas.openxmlformats.org/officeDocument/2006/relationships/hyperlink" Target="mailto:vkirves@gmail.com" TargetMode="External"/><Relationship Id="rId105" Type="http://schemas.openxmlformats.org/officeDocument/2006/relationships/hyperlink" Target="mailto:ollijuutilainen@mailbox.org" TargetMode="External"/><Relationship Id="rId126" Type="http://schemas.openxmlformats.org/officeDocument/2006/relationships/hyperlink" Target="mailto:simonpap@gmx.com" TargetMode="External"/><Relationship Id="rId147" Type="http://schemas.openxmlformats.org/officeDocument/2006/relationships/hyperlink" Target="mailto:antti@ohvanainen.fi" TargetMode="External"/><Relationship Id="rId168" Type="http://schemas.openxmlformats.org/officeDocument/2006/relationships/hyperlink" Target="mailto:kunstphaser@hotmail.com" TargetMode="External"/><Relationship Id="rId312" Type="http://schemas.openxmlformats.org/officeDocument/2006/relationships/hyperlink" Target="mailto:antero.laine@outlook.com" TargetMode="External"/><Relationship Id="rId333" Type="http://schemas.openxmlformats.org/officeDocument/2006/relationships/hyperlink" Target="mailto:maria.mattsson@windowslive.com" TargetMode="External"/><Relationship Id="rId354" Type="http://schemas.openxmlformats.org/officeDocument/2006/relationships/hyperlink" Target="mailto:jarta@student.uef.fi" TargetMode="External"/><Relationship Id="rId51" Type="http://schemas.openxmlformats.org/officeDocument/2006/relationships/hyperlink" Target="mailto:op.enqvist@gmail.com" TargetMode="External"/><Relationship Id="rId72" Type="http://schemas.openxmlformats.org/officeDocument/2006/relationships/hyperlink" Target="mailto:lauri.tormala@gmail.com" TargetMode="External"/><Relationship Id="rId93" Type="http://schemas.openxmlformats.org/officeDocument/2006/relationships/hyperlink" Target="mailto:samiylip18@gmail.com" TargetMode="External"/><Relationship Id="rId189" Type="http://schemas.openxmlformats.org/officeDocument/2006/relationships/hyperlink" Target="mailto:liluksis@outlook.com" TargetMode="External"/><Relationship Id="rId375" Type="http://schemas.openxmlformats.org/officeDocument/2006/relationships/hyperlink" Target="mailto:milja.ilkka@psykoterapiassa.fi" TargetMode="External"/><Relationship Id="rId396" Type="http://schemas.openxmlformats.org/officeDocument/2006/relationships/hyperlink" Target="mailto:marita.m.eerola@gmail.com" TargetMode="External"/><Relationship Id="rId3" Type="http://schemas.openxmlformats.org/officeDocument/2006/relationships/hyperlink" Target="mailto:aaskan@utu.fi" TargetMode="External"/><Relationship Id="rId214" Type="http://schemas.openxmlformats.org/officeDocument/2006/relationships/hyperlink" Target="mailto:maija.gellin@sovittelu.com" TargetMode="External"/><Relationship Id="rId235" Type="http://schemas.openxmlformats.org/officeDocument/2006/relationships/hyperlink" Target="mailto:mirja.varen@gmail.com" TargetMode="External"/><Relationship Id="rId256" Type="http://schemas.openxmlformats.org/officeDocument/2006/relationships/hyperlink" Target="mailto:tiinajtakala@gmail.com" TargetMode="External"/><Relationship Id="rId277" Type="http://schemas.openxmlformats.org/officeDocument/2006/relationships/hyperlink" Target="mailto:sofikatt@gmail.com" TargetMode="External"/><Relationship Id="rId298" Type="http://schemas.openxmlformats.org/officeDocument/2006/relationships/hyperlink" Target="mailto:emmilottakorhonen@gmail.com" TargetMode="External"/><Relationship Id="rId400" Type="http://schemas.openxmlformats.org/officeDocument/2006/relationships/hyperlink" Target="mailto:elisa.bergman.kat@gmail.com" TargetMode="External"/><Relationship Id="rId421" Type="http://schemas.openxmlformats.org/officeDocument/2006/relationships/hyperlink" Target="mailto:elisabet.hypponen@gmail.com" TargetMode="External"/><Relationship Id="rId442" Type="http://schemas.openxmlformats.org/officeDocument/2006/relationships/hyperlink" Target="mailto:markkanen.joel@gmail.com" TargetMode="External"/><Relationship Id="rId116" Type="http://schemas.openxmlformats.org/officeDocument/2006/relationships/hyperlink" Target="mailto:levanilkka@gmail.com" TargetMode="External"/><Relationship Id="rId137" Type="http://schemas.openxmlformats.org/officeDocument/2006/relationships/hyperlink" Target="mailto:Teemu.suonikko@sll.fimnet.fi" TargetMode="External"/><Relationship Id="rId158" Type="http://schemas.openxmlformats.org/officeDocument/2006/relationships/hyperlink" Target="mailto:jani.sankari@gmail.com" TargetMode="External"/><Relationship Id="rId302" Type="http://schemas.openxmlformats.org/officeDocument/2006/relationships/hyperlink" Target="mailto:f.bley.09@aberdeen.ac.uk" TargetMode="External"/><Relationship Id="rId323" Type="http://schemas.openxmlformats.org/officeDocument/2006/relationships/hyperlink" Target="mailto:juha.alakulppi@gmail.com" TargetMode="External"/><Relationship Id="rId344" Type="http://schemas.openxmlformats.org/officeDocument/2006/relationships/hyperlink" Target="mailto:peik@windowslive.com" TargetMode="External"/><Relationship Id="rId20" Type="http://schemas.openxmlformats.org/officeDocument/2006/relationships/hyperlink" Target="mailto:sami.rantamaki@gmail.com" TargetMode="External"/><Relationship Id="rId41" Type="http://schemas.openxmlformats.org/officeDocument/2006/relationships/hyperlink" Target="mailto:leve@iki.fi" TargetMode="External"/><Relationship Id="rId62" Type="http://schemas.openxmlformats.org/officeDocument/2006/relationships/hyperlink" Target="mailto:hannaalen@gmail.com" TargetMode="External"/><Relationship Id="rId83" Type="http://schemas.openxmlformats.org/officeDocument/2006/relationships/hyperlink" Target="mailto:ilomaella@gmail.com" TargetMode="External"/><Relationship Id="rId179" Type="http://schemas.openxmlformats.org/officeDocument/2006/relationships/hyperlink" Target="mailto:maattanen.harri@gmail.com" TargetMode="External"/><Relationship Id="rId365" Type="http://schemas.openxmlformats.org/officeDocument/2006/relationships/hyperlink" Target="mailto:Johanna.pietarinen@yahoo.com" TargetMode="External"/><Relationship Id="rId386" Type="http://schemas.openxmlformats.org/officeDocument/2006/relationships/hyperlink" Target="mailto:roni.kulmala1@gmail.com" TargetMode="External"/><Relationship Id="rId190" Type="http://schemas.openxmlformats.org/officeDocument/2006/relationships/hyperlink" Target="mailto:kemppainen.mikko@gmail.com" TargetMode="External"/><Relationship Id="rId204" Type="http://schemas.openxmlformats.org/officeDocument/2006/relationships/hyperlink" Target="mailto:anu.raevuori@helsinki.fi" TargetMode="External"/><Relationship Id="rId225" Type="http://schemas.openxmlformats.org/officeDocument/2006/relationships/hyperlink" Target="mailto:Roos4nieminen@gmail.com" TargetMode="External"/><Relationship Id="rId246" Type="http://schemas.openxmlformats.org/officeDocument/2006/relationships/hyperlink" Target="mailto:Circled.With.Thy.Voice.I.Prosper@gmail.com" TargetMode="External"/><Relationship Id="rId267" Type="http://schemas.openxmlformats.org/officeDocument/2006/relationships/hyperlink" Target="mailto:pauliina_pellava@hotmail.fi" TargetMode="External"/><Relationship Id="rId288" Type="http://schemas.openxmlformats.org/officeDocument/2006/relationships/hyperlink" Target="mailto:hello@patrickzilliacus.fi" TargetMode="External"/><Relationship Id="rId411" Type="http://schemas.openxmlformats.org/officeDocument/2006/relationships/hyperlink" Target="mailto:hanna.maria.puha@gmail.com" TargetMode="External"/><Relationship Id="rId432" Type="http://schemas.openxmlformats.org/officeDocument/2006/relationships/hyperlink" Target="mailto:ora.julkunen@gmail.com" TargetMode="External"/><Relationship Id="rId453" Type="http://schemas.openxmlformats.org/officeDocument/2006/relationships/hyperlink" Target="mailto:nina.jarn@gmail.com" TargetMode="External"/><Relationship Id="rId106" Type="http://schemas.openxmlformats.org/officeDocument/2006/relationships/hyperlink" Target="mailto:angelika.polak88@gmail.com" TargetMode="External"/><Relationship Id="rId127" Type="http://schemas.openxmlformats.org/officeDocument/2006/relationships/hyperlink" Target="mailto:simonpap@gmx.com" TargetMode="External"/><Relationship Id="rId313" Type="http://schemas.openxmlformats.org/officeDocument/2006/relationships/hyperlink" Target="mailto:vilhelm.siren.tmi@gmail.com" TargetMode="External"/><Relationship Id="rId10" Type="http://schemas.openxmlformats.org/officeDocument/2006/relationships/hyperlink" Target="mailto:henri@henritikkanen.info" TargetMode="External"/><Relationship Id="rId31" Type="http://schemas.openxmlformats.org/officeDocument/2006/relationships/hyperlink" Target="mailto:reetta.ebeling@gmail.com" TargetMode="External"/><Relationship Id="rId52" Type="http://schemas.openxmlformats.org/officeDocument/2006/relationships/hyperlink" Target="mailto:jarkko.tuunanen@medfactor.fi" TargetMode="External"/><Relationship Id="rId73" Type="http://schemas.openxmlformats.org/officeDocument/2006/relationships/hyperlink" Target="mailto:olli.siren@miltton.com" TargetMode="External"/><Relationship Id="rId94" Type="http://schemas.openxmlformats.org/officeDocument/2006/relationships/hyperlink" Target="mailto:a.bellgrau@gmail.com" TargetMode="External"/><Relationship Id="rId148" Type="http://schemas.openxmlformats.org/officeDocument/2006/relationships/hyperlink" Target="mailto:kallemi@uef.fi" TargetMode="External"/><Relationship Id="rId169" Type="http://schemas.openxmlformats.org/officeDocument/2006/relationships/hyperlink" Target="mailto:oihonna.vilhu@gmail.com" TargetMode="External"/><Relationship Id="rId334" Type="http://schemas.openxmlformats.org/officeDocument/2006/relationships/hyperlink" Target="mailto:teemu.rasanen@arteles.org" TargetMode="External"/><Relationship Id="rId355" Type="http://schemas.openxmlformats.org/officeDocument/2006/relationships/hyperlink" Target="mailto:sandrahanana@mailbox.org" TargetMode="External"/><Relationship Id="rId376" Type="http://schemas.openxmlformats.org/officeDocument/2006/relationships/hyperlink" Target="mailto:hannu.alho@professori.fi" TargetMode="External"/><Relationship Id="rId397" Type="http://schemas.openxmlformats.org/officeDocument/2006/relationships/hyperlink" Target="mailto:taneli.karhula@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reidar.nervander@gmail.com" TargetMode="External"/><Relationship Id="rId215" Type="http://schemas.openxmlformats.org/officeDocument/2006/relationships/hyperlink" Target="mailto:hanna.guttorm@helsinki.fi" TargetMode="External"/><Relationship Id="rId236" Type="http://schemas.openxmlformats.org/officeDocument/2006/relationships/hyperlink" Target="mailto:datapulla@gmail.com" TargetMode="External"/><Relationship Id="rId257" Type="http://schemas.openxmlformats.org/officeDocument/2006/relationships/hyperlink" Target="mailto:jussi.koskimaa@gmail.com" TargetMode="External"/><Relationship Id="rId278" Type="http://schemas.openxmlformats.org/officeDocument/2006/relationships/hyperlink" Target="mailto:marko.koivupera@gmail.com" TargetMode="External"/><Relationship Id="rId401" Type="http://schemas.openxmlformats.org/officeDocument/2006/relationships/hyperlink" Target="mailto:lstenroo@gmail.com" TargetMode="External"/><Relationship Id="rId422" Type="http://schemas.openxmlformats.org/officeDocument/2006/relationships/hyperlink" Target="mailto:mirvajjulkunen@gmail.com" TargetMode="External"/><Relationship Id="rId443" Type="http://schemas.openxmlformats.org/officeDocument/2006/relationships/hyperlink" Target="mailto:jarkko.rantanen@gmail.com" TargetMode="External"/><Relationship Id="rId303" Type="http://schemas.openxmlformats.org/officeDocument/2006/relationships/hyperlink" Target="mailto:f.bley.09@aberdeen.ac.uk" TargetMode="External"/><Relationship Id="rId42" Type="http://schemas.openxmlformats.org/officeDocument/2006/relationships/hyperlink" Target="mailto:mika.tsupari@gmail.com" TargetMode="External"/><Relationship Id="rId84" Type="http://schemas.openxmlformats.org/officeDocument/2006/relationships/hyperlink" Target="mailto:jan.hoffman@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carl.enholm@hotmail.com" TargetMode="External"/><Relationship Id="rId387" Type="http://schemas.openxmlformats.org/officeDocument/2006/relationships/hyperlink" Target="mailto:roni.kulmala1@gmail.com" TargetMode="External"/><Relationship Id="rId191" Type="http://schemas.openxmlformats.org/officeDocument/2006/relationships/hyperlink" Target="mailto:minna.ritoluoma@gmail.com" TargetMode="External"/><Relationship Id="rId205" Type="http://schemas.openxmlformats.org/officeDocument/2006/relationships/hyperlink" Target="mailto:janhonenjoel@gmail.com" TargetMode="External"/><Relationship Id="rId247" Type="http://schemas.openxmlformats.org/officeDocument/2006/relationships/hyperlink" Target="mailto:lauraveeroos@gmail.com" TargetMode="External"/><Relationship Id="rId412" Type="http://schemas.openxmlformats.org/officeDocument/2006/relationships/hyperlink" Target="mailto:kettuns@gmail.com" TargetMode="External"/><Relationship Id="rId107" Type="http://schemas.openxmlformats.org/officeDocument/2006/relationships/hyperlink" Target="mailto:santeri.palvaanlahti@gmail.com" TargetMode="External"/><Relationship Id="rId289" Type="http://schemas.openxmlformats.org/officeDocument/2006/relationships/hyperlink" Target="mailto:hello@patrickzilliacus.fi" TargetMode="External"/><Relationship Id="rId454" Type="http://schemas.openxmlformats.org/officeDocument/2006/relationships/hyperlink" Target="mailto:satuaherto@gmail.com" TargetMode="External"/><Relationship Id="rId11" Type="http://schemas.openxmlformats.org/officeDocument/2006/relationships/hyperlink" Target="mailto:elonkudelma@gmail.com" TargetMode="External"/><Relationship Id="rId53" Type="http://schemas.openxmlformats.org/officeDocument/2006/relationships/hyperlink" Target="mailto:leo.lahti@iki.fi" TargetMode="External"/><Relationship Id="rId149" Type="http://schemas.openxmlformats.org/officeDocument/2006/relationships/hyperlink" Target="mailto:konsta.piironen@outlook.com" TargetMode="External"/><Relationship Id="rId314" Type="http://schemas.openxmlformats.org/officeDocument/2006/relationships/hyperlink" Target="mailto:spoleee@gmail.com" TargetMode="External"/><Relationship Id="rId356" Type="http://schemas.openxmlformats.org/officeDocument/2006/relationships/hyperlink" Target="mailto:benjamin.roberthoughton@gmail.com" TargetMode="External"/><Relationship Id="rId398" Type="http://schemas.openxmlformats.org/officeDocument/2006/relationships/hyperlink" Target="mailto:taneli.karhula@gmail.com" TargetMode="External"/><Relationship Id="rId95" Type="http://schemas.openxmlformats.org/officeDocument/2006/relationships/hyperlink" Target="mailto:leanylander@gmail.com" TargetMode="External"/><Relationship Id="rId160" Type="http://schemas.openxmlformats.org/officeDocument/2006/relationships/hyperlink" Target="mailto:jon.tienari@gmail.com" TargetMode="External"/><Relationship Id="rId216" Type="http://schemas.openxmlformats.org/officeDocument/2006/relationships/hyperlink" Target="mailto:petteri.koivula@outlook.com" TargetMode="External"/><Relationship Id="rId423" Type="http://schemas.openxmlformats.org/officeDocument/2006/relationships/hyperlink" Target="mailto:mimibathgate@gmail.com" TargetMode="External"/><Relationship Id="rId258" Type="http://schemas.openxmlformats.org/officeDocument/2006/relationships/hyperlink" Target="mailto:nikander.pekka@gmail.com" TargetMode="External"/><Relationship Id="rId22" Type="http://schemas.openxmlformats.org/officeDocument/2006/relationships/hyperlink" Target="mailto:roope.havu@gmail.com" TargetMode="External"/><Relationship Id="rId64" Type="http://schemas.openxmlformats.org/officeDocument/2006/relationships/hyperlink" Target="mailto:teaapa@gmail.com" TargetMode="External"/><Relationship Id="rId118" Type="http://schemas.openxmlformats.org/officeDocument/2006/relationships/hyperlink" Target="mailto:santeri.palvaanlahti@gmail.com" TargetMode="External"/><Relationship Id="rId325" Type="http://schemas.openxmlformats.org/officeDocument/2006/relationships/hyperlink" Target="mailto:jussi@jussivenalainen.fi" TargetMode="External"/><Relationship Id="rId367" Type="http://schemas.openxmlformats.org/officeDocument/2006/relationships/hyperlink" Target="mailto:Johanna.pietarinen@yahoo.com" TargetMode="External"/><Relationship Id="rId171" Type="http://schemas.openxmlformats.org/officeDocument/2006/relationships/hyperlink" Target="mailto:annran01@gmail.com" TargetMode="External"/><Relationship Id="rId227" Type="http://schemas.openxmlformats.org/officeDocument/2006/relationships/hyperlink" Target="mailto:heikkivanhan@gmail.com" TargetMode="External"/><Relationship Id="rId269" Type="http://schemas.openxmlformats.org/officeDocument/2006/relationships/hyperlink" Target="mailto:mariannebacksmail@gmail.com" TargetMode="External"/><Relationship Id="rId434" Type="http://schemas.openxmlformats.org/officeDocument/2006/relationships/hyperlink" Target="mailto:ritva.mettanen@gmail.com" TargetMode="External"/><Relationship Id="rId33" Type="http://schemas.openxmlformats.org/officeDocument/2006/relationships/hyperlink" Target="mailto:eudios@dlc.fi" TargetMode="External"/><Relationship Id="rId129" Type="http://schemas.openxmlformats.org/officeDocument/2006/relationships/hyperlink" Target="mailto:jonne.hietanen@gmail.com" TargetMode="External"/><Relationship Id="rId280" Type="http://schemas.openxmlformats.org/officeDocument/2006/relationships/hyperlink" Target="mailto:maiju.niemel@gmail.com" TargetMode="External"/><Relationship Id="rId336" Type="http://schemas.openxmlformats.org/officeDocument/2006/relationships/hyperlink" Target="mailto:tanja.riionheimo@gmail.com" TargetMode="External"/><Relationship Id="rId75" Type="http://schemas.openxmlformats.org/officeDocument/2006/relationships/hyperlink" Target="mailto:ilkka.leva@helsinki.fi" TargetMode="External"/><Relationship Id="rId140" Type="http://schemas.openxmlformats.org/officeDocument/2006/relationships/hyperlink" Target="mailto:helmi.jappinen@rajapelto.fi" TargetMode="External"/><Relationship Id="rId182" Type="http://schemas.openxmlformats.org/officeDocument/2006/relationships/hyperlink" Target="mailto:dory.ikonen@gmail.com" TargetMode="External"/><Relationship Id="rId378" Type="http://schemas.openxmlformats.org/officeDocument/2006/relationships/hyperlink" Target="mailto:sinihogman@gmail.com" TargetMode="External"/><Relationship Id="rId403" Type="http://schemas.openxmlformats.org/officeDocument/2006/relationships/hyperlink" Target="mailto:nssopa@utu.fi" TargetMode="External"/><Relationship Id="rId6" Type="http://schemas.openxmlformats.org/officeDocument/2006/relationships/hyperlink" Target="mailto:robert.edgren@gmail.com" TargetMode="External"/><Relationship Id="rId238" Type="http://schemas.openxmlformats.org/officeDocument/2006/relationships/hyperlink" Target="mailto:suvi.laukkanen@gmail.com" TargetMode="External"/><Relationship Id="rId445" Type="http://schemas.openxmlformats.org/officeDocument/2006/relationships/hyperlink" Target="mailto:outihilgert@msn.com" TargetMode="External"/><Relationship Id="rId291" Type="http://schemas.openxmlformats.org/officeDocument/2006/relationships/hyperlink" Target="mailto:mariannebacksmail@gmail.com" TargetMode="External"/><Relationship Id="rId305" Type="http://schemas.openxmlformats.org/officeDocument/2006/relationships/hyperlink" Target="mailto:tiamaret.paananen@gmail.com" TargetMode="External"/><Relationship Id="rId347" Type="http://schemas.openxmlformats.org/officeDocument/2006/relationships/hyperlink" Target="mailto:mmjokela@gmail.com" TargetMode="External"/><Relationship Id="rId44" Type="http://schemas.openxmlformats.org/officeDocument/2006/relationships/hyperlink" Target="mailto:callaway@finola.fi" TargetMode="External"/><Relationship Id="rId86" Type="http://schemas.openxmlformats.org/officeDocument/2006/relationships/hyperlink" Target="mailto:rasse.ahlgren@gmail.com" TargetMode="External"/><Relationship Id="rId151" Type="http://schemas.openxmlformats.org/officeDocument/2006/relationships/hyperlink" Target="mailto:leve@iki.fi" TargetMode="External"/><Relationship Id="rId389" Type="http://schemas.openxmlformats.org/officeDocument/2006/relationships/hyperlink" Target="mailto:ilaritoukoniitty@gmail.com" TargetMode="External"/><Relationship Id="rId193" Type="http://schemas.openxmlformats.org/officeDocument/2006/relationships/hyperlink" Target="mailto:mikkokuustonen@mac.com" TargetMode="External"/><Relationship Id="rId207" Type="http://schemas.openxmlformats.org/officeDocument/2006/relationships/hyperlink" Target="mailto:paavilainenmanu@gmail.com" TargetMode="External"/><Relationship Id="rId249" Type="http://schemas.openxmlformats.org/officeDocument/2006/relationships/hyperlink" Target="mailto:emmivesalainen@gmail.com" TargetMode="External"/><Relationship Id="rId414" Type="http://schemas.openxmlformats.org/officeDocument/2006/relationships/hyperlink" Target="mailto:roda.alimire@gmail.com" TargetMode="External"/><Relationship Id="rId456" Type="http://schemas.openxmlformats.org/officeDocument/2006/relationships/hyperlink" Target="mailto:ville@terapiaretki.fi" TargetMode="External"/><Relationship Id="rId13" Type="http://schemas.openxmlformats.org/officeDocument/2006/relationships/hyperlink" Target="mailto:devigloria@gmail.com" TargetMode="External"/><Relationship Id="rId109" Type="http://schemas.openxmlformats.org/officeDocument/2006/relationships/hyperlink" Target="mailto:veronica.heilala@gmail.com" TargetMode="External"/><Relationship Id="rId260" Type="http://schemas.openxmlformats.org/officeDocument/2006/relationships/hyperlink" Target="mailto:matias.paloniemi@student.oulu.fi" TargetMode="External"/><Relationship Id="rId316" Type="http://schemas.openxmlformats.org/officeDocument/2006/relationships/hyperlink" Target="mailto:heikou@gmail.com" TargetMode="External"/><Relationship Id="rId55" Type="http://schemas.openxmlformats.org/officeDocument/2006/relationships/hyperlink" Target="mailto:Katri.uusiniitty@gmail.com" TargetMode="External"/><Relationship Id="rId97" Type="http://schemas.openxmlformats.org/officeDocument/2006/relationships/hyperlink" Target="mailto:saaravaahtoniemi@hotmail.com" TargetMode="External"/><Relationship Id="rId120" Type="http://schemas.openxmlformats.org/officeDocument/2006/relationships/hyperlink" Target="mailto:katjavalli73@gmail.com" TargetMode="External"/><Relationship Id="rId358" Type="http://schemas.openxmlformats.org/officeDocument/2006/relationships/hyperlink" Target="mailto:ptpvoimavirta@gmail.com" TargetMode="External"/><Relationship Id="rId162" Type="http://schemas.openxmlformats.org/officeDocument/2006/relationships/hyperlink" Target="mailto:javier.perez@iki.fi" TargetMode="External"/><Relationship Id="rId218" Type="http://schemas.openxmlformats.org/officeDocument/2006/relationships/hyperlink" Target="mailto:nmkmak@utu.fi" TargetMode="External"/><Relationship Id="rId425" Type="http://schemas.openxmlformats.org/officeDocument/2006/relationships/hyperlink" Target="mailto:jarkko.taipaleenmaki@outlook.com" TargetMode="External"/><Relationship Id="rId271" Type="http://schemas.openxmlformats.org/officeDocument/2006/relationships/hyperlink" Target="mailto:mikko.kalmanlehto@gmail.com" TargetMode="External"/><Relationship Id="rId24" Type="http://schemas.openxmlformats.org/officeDocument/2006/relationships/hyperlink" Target="mailto:tapani.valkonen@positiiviset.fi" TargetMode="External"/><Relationship Id="rId66" Type="http://schemas.openxmlformats.org/officeDocument/2006/relationships/hyperlink" Target="mailto:sanni_lalla@hotmail.com" TargetMode="External"/><Relationship Id="rId131" Type="http://schemas.openxmlformats.org/officeDocument/2006/relationships/hyperlink" Target="mailto:rafael.moliner@helsinki.fi" TargetMode="External"/><Relationship Id="rId327" Type="http://schemas.openxmlformats.org/officeDocument/2006/relationships/hyperlink" Target="mailto:viitamiak@gmail.com" TargetMode="External"/><Relationship Id="rId369" Type="http://schemas.openxmlformats.org/officeDocument/2006/relationships/hyperlink" Target="mailto:talvrik@gmail.com" TargetMode="External"/><Relationship Id="rId173" Type="http://schemas.openxmlformats.org/officeDocument/2006/relationships/hyperlink" Target="mailto:elina.satu.maria@gmail.com" TargetMode="External"/><Relationship Id="rId229" Type="http://schemas.openxmlformats.org/officeDocument/2006/relationships/hyperlink" Target="mailto:konsta.kalliomannila@gmail.com" TargetMode="External"/><Relationship Id="rId380" Type="http://schemas.openxmlformats.org/officeDocument/2006/relationships/hyperlink" Target="mailto:terapia.aalto@gmail.com" TargetMode="External"/><Relationship Id="rId436" Type="http://schemas.openxmlformats.org/officeDocument/2006/relationships/hyperlink" Target="mailto:niinajrita@gmail.com" TargetMode="External"/><Relationship Id="rId240" Type="http://schemas.openxmlformats.org/officeDocument/2006/relationships/hyperlink" Target="mailto:sara.chetrick@fimnet.fi" TargetMode="External"/><Relationship Id="rId35" Type="http://schemas.openxmlformats.org/officeDocument/2006/relationships/hyperlink" Target="mailto:nuorvala@gmail.com" TargetMode="External"/><Relationship Id="rId77" Type="http://schemas.openxmlformats.org/officeDocument/2006/relationships/hyperlink" Target="mailto:markus.jokela@helsinki.fi" TargetMode="External"/><Relationship Id="rId100" Type="http://schemas.openxmlformats.org/officeDocument/2006/relationships/hyperlink" Target="mailto:heini.bergbacka@hotmail.com" TargetMode="External"/><Relationship Id="rId282" Type="http://schemas.openxmlformats.org/officeDocument/2006/relationships/hyperlink" Target="mailto:ellamaripeur4@gmail.com" TargetMode="External"/><Relationship Id="rId338" Type="http://schemas.openxmlformats.org/officeDocument/2006/relationships/hyperlink" Target="mailto:reetta.a.ojala@helsinki.fi" TargetMode="External"/><Relationship Id="rId8" Type="http://schemas.openxmlformats.org/officeDocument/2006/relationships/hyperlink" Target="mailto:nooa.sammalkapy@gmail.com" TargetMode="External"/><Relationship Id="rId142" Type="http://schemas.openxmlformats.org/officeDocument/2006/relationships/hyperlink" Target="mailto:leevi.kerkela@protonmail.com" TargetMode="External"/><Relationship Id="rId184" Type="http://schemas.openxmlformats.org/officeDocument/2006/relationships/hyperlink" Target="mailto:oihonna.vilhu@gmail.com" TargetMode="External"/><Relationship Id="rId391" Type="http://schemas.openxmlformats.org/officeDocument/2006/relationships/hyperlink" Target="mailto:ilaritoukoniitty@gmail.com" TargetMode="External"/><Relationship Id="rId405" Type="http://schemas.openxmlformats.org/officeDocument/2006/relationships/hyperlink" Target="mailto:ferdinand.garoff@gmail.com" TargetMode="External"/><Relationship Id="rId447" Type="http://schemas.openxmlformats.org/officeDocument/2006/relationships/hyperlink" Target="mailto:psyty.x2y3b@8alias.com" TargetMode="External"/><Relationship Id="rId251" Type="http://schemas.openxmlformats.org/officeDocument/2006/relationships/hyperlink" Target="mailto:jhnjarvinen@gmail.com" TargetMode="External"/><Relationship Id="rId46" Type="http://schemas.openxmlformats.org/officeDocument/2006/relationships/hyperlink" Target="mailto:mursu.tero@gmail.com" TargetMode="External"/><Relationship Id="rId293" Type="http://schemas.openxmlformats.org/officeDocument/2006/relationships/hyperlink" Target="mailto:Pia.m.wichmann@gmail.com" TargetMode="External"/><Relationship Id="rId307" Type="http://schemas.openxmlformats.org/officeDocument/2006/relationships/hyperlink" Target="mailto:sydamellamariel@gmail.com" TargetMode="External"/><Relationship Id="rId349" Type="http://schemas.openxmlformats.org/officeDocument/2006/relationships/hyperlink" Target="mailto:aj.wihuri@gmail.com" TargetMode="External"/><Relationship Id="rId88" Type="http://schemas.openxmlformats.org/officeDocument/2006/relationships/hyperlink" Target="mailto:makelajam@gmail.com" TargetMode="External"/><Relationship Id="rId111" Type="http://schemas.openxmlformats.org/officeDocument/2006/relationships/hyperlink" Target="mailto:mervi.nyfors@gmail.com" TargetMode="External"/><Relationship Id="rId153" Type="http://schemas.openxmlformats.org/officeDocument/2006/relationships/hyperlink" Target="mailto:sanni_lalla@hotmail.com" TargetMode="External"/><Relationship Id="rId195" Type="http://schemas.openxmlformats.org/officeDocument/2006/relationships/hyperlink" Target="mailto:sebastian.ve.starck@gmail.com" TargetMode="External"/><Relationship Id="rId209" Type="http://schemas.openxmlformats.org/officeDocument/2006/relationships/hyperlink" Target="mailto:rissanen.susanna@gmail.com" TargetMode="External"/><Relationship Id="rId360" Type="http://schemas.openxmlformats.org/officeDocument/2006/relationships/hyperlink" Target="mailto:ruut.kanko@gmail.com" TargetMode="External"/><Relationship Id="rId416" Type="http://schemas.openxmlformats.org/officeDocument/2006/relationships/hyperlink" Target="mailto:anna.helminen@gmail.com" TargetMode="External"/><Relationship Id="rId220" Type="http://schemas.openxmlformats.org/officeDocument/2006/relationships/hyperlink" Target="mailto:liisa.ilkka@helsinki.fi" TargetMode="External"/><Relationship Id="rId458" Type="http://schemas.openxmlformats.org/officeDocument/2006/relationships/vmlDrawing" Target="../drawings/vmlDrawing1.vml"/><Relationship Id="rId15" Type="http://schemas.openxmlformats.org/officeDocument/2006/relationships/hyperlink" Target="mailto:antti@ohvanainen.fi" TargetMode="External"/><Relationship Id="rId57" Type="http://schemas.openxmlformats.org/officeDocument/2006/relationships/hyperlink" Target="mailto:ella.tuominen.19@ucl.ac.uk" TargetMode="External"/><Relationship Id="rId262" Type="http://schemas.openxmlformats.org/officeDocument/2006/relationships/hyperlink" Target="mailto:kurkoerika@hotmail.com" TargetMode="External"/><Relationship Id="rId318" Type="http://schemas.openxmlformats.org/officeDocument/2006/relationships/hyperlink" Target="mailto:Antero.laine@outlook.com" TargetMode="External"/><Relationship Id="rId99" Type="http://schemas.openxmlformats.org/officeDocument/2006/relationships/hyperlink" Target="mailto:katval@utu.fi" TargetMode="External"/><Relationship Id="rId122" Type="http://schemas.openxmlformats.org/officeDocument/2006/relationships/hyperlink" Target="mailto:jarta@student.uef.fi" TargetMode="External"/><Relationship Id="rId164" Type="http://schemas.openxmlformats.org/officeDocument/2006/relationships/hyperlink" Target="mailto:reggaetonttu@gmail.com" TargetMode="External"/><Relationship Id="rId371" Type="http://schemas.openxmlformats.org/officeDocument/2006/relationships/hyperlink" Target="mailto:emmalottaja@gmail.com" TargetMode="External"/><Relationship Id="rId427" Type="http://schemas.openxmlformats.org/officeDocument/2006/relationships/hyperlink" Target="mailto:antti.vartiainen@windowslive.com" TargetMode="External"/><Relationship Id="rId26" Type="http://schemas.openxmlformats.org/officeDocument/2006/relationships/hyperlink" Target="mailto:spetajoki@gmail.com" TargetMode="External"/><Relationship Id="rId231" Type="http://schemas.openxmlformats.org/officeDocument/2006/relationships/hyperlink" Target="mailto:joni.leino@gmail.com" TargetMode="External"/><Relationship Id="rId273" Type="http://schemas.openxmlformats.org/officeDocument/2006/relationships/hyperlink" Target="mailto:mira.kumpulainen@gmail.com" TargetMode="External"/><Relationship Id="rId329" Type="http://schemas.openxmlformats.org/officeDocument/2006/relationships/hyperlink" Target="mailto:jyri.lautala@gmail.com" TargetMode="External"/><Relationship Id="rId68" Type="http://schemas.openxmlformats.org/officeDocument/2006/relationships/hyperlink" Target="mailto:antti_uimaniemi@msn.com" TargetMode="External"/><Relationship Id="rId133" Type="http://schemas.openxmlformats.org/officeDocument/2006/relationships/hyperlink" Target="mailto:noonamakinen@hotmail.com" TargetMode="External"/><Relationship Id="rId175" Type="http://schemas.openxmlformats.org/officeDocument/2006/relationships/hyperlink" Target="mailto:tarja.annika.kerttula@gmail.com" TargetMode="External"/><Relationship Id="rId340" Type="http://schemas.openxmlformats.org/officeDocument/2006/relationships/hyperlink" Target="mailto:samipilvinen@yahoo.com" TargetMode="External"/><Relationship Id="rId200" Type="http://schemas.openxmlformats.org/officeDocument/2006/relationships/hyperlink" Target="mailto:santtuhanninen@gmail.com" TargetMode="External"/><Relationship Id="rId382" Type="http://schemas.openxmlformats.org/officeDocument/2006/relationships/hyperlink" Target="mailto:ilkkamilja@gmail.com" TargetMode="External"/><Relationship Id="rId438" Type="http://schemas.openxmlformats.org/officeDocument/2006/relationships/hyperlink" Target="mailto:haasti.ahmadi@gmail.com" TargetMode="External"/><Relationship Id="rId242" Type="http://schemas.openxmlformats.org/officeDocument/2006/relationships/hyperlink" Target="mailto:vesa-pekka.herva@oulu.fi" TargetMode="External"/><Relationship Id="rId284" Type="http://schemas.openxmlformats.org/officeDocument/2006/relationships/hyperlink" Target="mailto:julia.holmstrom@hotmail.com" TargetMode="External"/><Relationship Id="rId37" Type="http://schemas.openxmlformats.org/officeDocument/2006/relationships/hyperlink" Target="mailto:catharina.wallden@abo.fi" TargetMode="External"/><Relationship Id="rId79" Type="http://schemas.openxmlformats.org/officeDocument/2006/relationships/hyperlink" Target="mailto:rekoz@gmx.com" TargetMode="External"/><Relationship Id="rId102" Type="http://schemas.openxmlformats.org/officeDocument/2006/relationships/hyperlink" Target="mailto:madebymervi@gmail.com" TargetMode="External"/><Relationship Id="rId144" Type="http://schemas.openxmlformats.org/officeDocument/2006/relationships/hyperlink" Target="mailto:tomi.parviainen@protonmail.com" TargetMode="External"/><Relationship Id="rId90" Type="http://schemas.openxmlformats.org/officeDocument/2006/relationships/hyperlink" Target="mailto:psyty-sahkopostilista@crepidotus.fi" TargetMode="External"/><Relationship Id="rId186" Type="http://schemas.openxmlformats.org/officeDocument/2006/relationships/hyperlink" Target="mailto:sonja.kilpelainen@gmail.com" TargetMode="External"/><Relationship Id="rId351" Type="http://schemas.openxmlformats.org/officeDocument/2006/relationships/hyperlink" Target="mailto:sakari.aaltonen@iki.fi" TargetMode="External"/><Relationship Id="rId393" Type="http://schemas.openxmlformats.org/officeDocument/2006/relationships/hyperlink" Target="mailto:ojhirv@utu.fi" TargetMode="External"/><Relationship Id="rId407" Type="http://schemas.openxmlformats.org/officeDocument/2006/relationships/hyperlink" Target="mailto:nooranposti@hotmail.com" TargetMode="External"/><Relationship Id="rId449" Type="http://schemas.openxmlformats.org/officeDocument/2006/relationships/hyperlink" Target="mailto:salla.valikyla@gmail.com" TargetMode="External"/><Relationship Id="rId211" Type="http://schemas.openxmlformats.org/officeDocument/2006/relationships/hyperlink" Target="mailto:aydin.saiyar@gmail.com" TargetMode="External"/><Relationship Id="rId253" Type="http://schemas.openxmlformats.org/officeDocument/2006/relationships/hyperlink" Target="mailto:lmlahti@gmail.com" TargetMode="External"/><Relationship Id="rId295" Type="http://schemas.openxmlformats.org/officeDocument/2006/relationships/hyperlink" Target="mailto:oharjola@gmail.com" TargetMode="External"/><Relationship Id="rId309" Type="http://schemas.openxmlformats.org/officeDocument/2006/relationships/hyperlink" Target="mailto:ivanblzs64@gmail.com" TargetMode="External"/><Relationship Id="rId460" Type="http://schemas.microsoft.com/office/2017/10/relationships/threadedComment" Target="../threadedComments/threadedComment1.xml"/><Relationship Id="rId48" Type="http://schemas.openxmlformats.org/officeDocument/2006/relationships/hyperlink" Target="mailto:algorithmgirl91@gmail.com" TargetMode="External"/><Relationship Id="rId113" Type="http://schemas.openxmlformats.org/officeDocument/2006/relationships/hyperlink" Target="mailto:antti.pykalaaho@gmail.com" TargetMode="External"/><Relationship Id="rId320" Type="http://schemas.openxmlformats.org/officeDocument/2006/relationships/hyperlink" Target="mailto:minna.poutanen@psykologientyohuone.fi" TargetMode="External"/><Relationship Id="rId155" Type="http://schemas.openxmlformats.org/officeDocument/2006/relationships/hyperlink" Target="mailto:mkorsam@gmail.com" TargetMode="External"/><Relationship Id="rId197" Type="http://schemas.openxmlformats.org/officeDocument/2006/relationships/hyperlink" Target="mailto:O.aliyrkko@gmail.com" TargetMode="External"/><Relationship Id="rId362" Type="http://schemas.openxmlformats.org/officeDocument/2006/relationships/hyperlink" Target="mailto:mira-veera.aaltonen@outlook.com" TargetMode="External"/><Relationship Id="rId418" Type="http://schemas.openxmlformats.org/officeDocument/2006/relationships/hyperlink" Target="mailto:sanna.runsala@toimiva.fi" TargetMode="External"/><Relationship Id="rId222" Type="http://schemas.openxmlformats.org/officeDocument/2006/relationships/hyperlink" Target="mailto:shiltunen@saunalahti.fi" TargetMode="External"/><Relationship Id="rId264" Type="http://schemas.openxmlformats.org/officeDocument/2006/relationships/hyperlink" Target="mailto:eeli.hautakangas@gmail.com" TargetMode="External"/><Relationship Id="rId17" Type="http://schemas.openxmlformats.org/officeDocument/2006/relationships/hyperlink" Target="mailto:arivuokko@gmail.com" TargetMode="External"/><Relationship Id="rId59" Type="http://schemas.openxmlformats.org/officeDocument/2006/relationships/hyperlink" Target="mailto:tiinamari.haka@gmail.com" TargetMode="External"/><Relationship Id="rId124" Type="http://schemas.openxmlformats.org/officeDocument/2006/relationships/hyperlink" Target="mailto:birgitta.sydanmaa@outlook.com" TargetMode="External"/><Relationship Id="rId70" Type="http://schemas.openxmlformats.org/officeDocument/2006/relationships/hyperlink" Target="mailto:ehoantti@gmail.com" TargetMode="External"/><Relationship Id="rId166" Type="http://schemas.openxmlformats.org/officeDocument/2006/relationships/hyperlink" Target="mailto:mira.kumpulainen@gmail.com" TargetMode="External"/><Relationship Id="rId331" Type="http://schemas.openxmlformats.org/officeDocument/2006/relationships/hyperlink" Target="mailto:jari.kivela@elisanet.fi" TargetMode="External"/><Relationship Id="rId373" Type="http://schemas.openxmlformats.org/officeDocument/2006/relationships/hyperlink" Target="mailto:teddysmeds@protonmail.com" TargetMode="External"/><Relationship Id="rId429" Type="http://schemas.openxmlformats.org/officeDocument/2006/relationships/hyperlink" Target="mailto:tuija@wetterstrand.fi" TargetMode="External"/><Relationship Id="rId1" Type="http://schemas.openxmlformats.org/officeDocument/2006/relationships/hyperlink" Target="mailto:anni.anastasia@gmail.com" TargetMode="External"/><Relationship Id="rId233" Type="http://schemas.openxmlformats.org/officeDocument/2006/relationships/hyperlink" Target="mailto:mikael.lehto@student.oulu.fi" TargetMode="External"/><Relationship Id="rId440" Type="http://schemas.openxmlformats.org/officeDocument/2006/relationships/hyperlink" Target="mailto:aaltonenlilja@gmail.com" TargetMode="External"/><Relationship Id="rId28" Type="http://schemas.openxmlformats.org/officeDocument/2006/relationships/hyperlink" Target="mailto:aila.mustamo@utu.fi" TargetMode="External"/><Relationship Id="rId275" Type="http://schemas.openxmlformats.org/officeDocument/2006/relationships/hyperlink" Target="mailto:tjjuvonen@gmail.com" TargetMode="External"/><Relationship Id="rId300" Type="http://schemas.openxmlformats.org/officeDocument/2006/relationships/hyperlink" Target="mailto:tiipou@iki.fi" TargetMode="External"/><Relationship Id="rId81" Type="http://schemas.openxmlformats.org/officeDocument/2006/relationships/hyperlink" Target="mailto:jennamustonen2@gmail.com" TargetMode="External"/><Relationship Id="rId135" Type="http://schemas.openxmlformats.org/officeDocument/2006/relationships/hyperlink" Target="mailto:hronkko@iki.fi" TargetMode="External"/><Relationship Id="rId177" Type="http://schemas.openxmlformats.org/officeDocument/2006/relationships/hyperlink" Target="mailto:aila.mustamo@gmail.com" TargetMode="External"/><Relationship Id="rId342" Type="http://schemas.openxmlformats.org/officeDocument/2006/relationships/hyperlink" Target="mailto:info@maijumerilainen.fi" TargetMode="External"/><Relationship Id="rId384" Type="http://schemas.openxmlformats.org/officeDocument/2006/relationships/hyperlink" Target="mailto:tajo197@gmail.com" TargetMode="External"/><Relationship Id="rId202" Type="http://schemas.openxmlformats.org/officeDocument/2006/relationships/hyperlink" Target="mailto:reetta.liikanen@netikka.fi" TargetMode="External"/><Relationship Id="rId244" Type="http://schemas.openxmlformats.org/officeDocument/2006/relationships/hyperlink" Target="mailto:annariikkakaarina@live.com" TargetMode="External"/><Relationship Id="rId39" Type="http://schemas.openxmlformats.org/officeDocument/2006/relationships/hyperlink" Target="mailto:andy.johansson26@hotmail.com" TargetMode="External"/><Relationship Id="rId286" Type="http://schemas.openxmlformats.org/officeDocument/2006/relationships/hyperlink" Target="mailto:Pia.m.wichmann@gmail.com" TargetMode="External"/><Relationship Id="rId451" Type="http://schemas.openxmlformats.org/officeDocument/2006/relationships/hyperlink" Target="mailto:kalle.varvikko@gmail.com" TargetMode="External"/><Relationship Id="rId50" Type="http://schemas.openxmlformats.org/officeDocument/2006/relationships/hyperlink" Target="mailto:sonyamhgros@gmail.com" TargetMode="External"/><Relationship Id="rId104" Type="http://schemas.openxmlformats.org/officeDocument/2006/relationships/hyperlink" Target="mailto:eero.heino@aalto.fi" TargetMode="External"/><Relationship Id="rId146" Type="http://schemas.openxmlformats.org/officeDocument/2006/relationships/hyperlink" Target="mailto:kati.aalto@protonmail.com" TargetMode="External"/><Relationship Id="rId188" Type="http://schemas.openxmlformats.org/officeDocument/2006/relationships/hyperlink" Target="mailto:antti.j.helminen@gmail.com" TargetMode="External"/><Relationship Id="rId311" Type="http://schemas.openxmlformats.org/officeDocument/2006/relationships/hyperlink" Target="mailto:tanja.prasida@gmail.com" TargetMode="External"/><Relationship Id="rId353" Type="http://schemas.openxmlformats.org/officeDocument/2006/relationships/hyperlink" Target="mailto:saara.tikka@gmail.com" TargetMode="External"/><Relationship Id="rId395" Type="http://schemas.openxmlformats.org/officeDocument/2006/relationships/hyperlink" Target="mailto:psykoterapia.hillebrand@gmail.com" TargetMode="External"/><Relationship Id="rId409" Type="http://schemas.openxmlformats.org/officeDocument/2006/relationships/hyperlink" Target="mailto:sofia.kasurinen@fimnet.fi" TargetMode="External"/><Relationship Id="rId92" Type="http://schemas.openxmlformats.org/officeDocument/2006/relationships/hyperlink" Target="mailto:riikka.m.pulkkinen@gmail.com" TargetMode="External"/><Relationship Id="rId213" Type="http://schemas.openxmlformats.org/officeDocument/2006/relationships/hyperlink" Target="mailto:maijahildinger@gmail.com" TargetMode="External"/><Relationship Id="rId420" Type="http://schemas.openxmlformats.org/officeDocument/2006/relationships/hyperlink" Target="mailto:stumb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esse.pietila@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sofia.f.lindholm@helsinki.fi" TargetMode="External"/><Relationship Id="rId324" Type="http://schemas.openxmlformats.org/officeDocument/2006/relationships/hyperlink" Target="mailto:helenase88@gmail.com" TargetMode="External"/><Relationship Id="rId366" Type="http://schemas.openxmlformats.org/officeDocument/2006/relationships/hyperlink" Target="mailto:jami.sarnikorpi@gmail.com" TargetMode="External"/><Relationship Id="rId170" Type="http://schemas.openxmlformats.org/officeDocument/2006/relationships/hyperlink" Target="mailto:aleksi.maunu@gmail.com" TargetMode="External"/><Relationship Id="rId226" Type="http://schemas.openxmlformats.org/officeDocument/2006/relationships/hyperlink" Target="mailto:magi.suomessa@gmail.com" TargetMode="External"/><Relationship Id="rId268" Type="http://schemas.openxmlformats.org/officeDocument/2006/relationships/hyperlink" Target="mailto:luumuaronia@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holappajasmin@gmail.com" TargetMode="External"/><Relationship Id="rId335" Type="http://schemas.openxmlformats.org/officeDocument/2006/relationships/hyperlink" Target="mailto:mariauresmaa@gmail.com" TargetMode="External"/><Relationship Id="rId377" Type="http://schemas.openxmlformats.org/officeDocument/2006/relationships/hyperlink" Target="mailto:otto.toivainen@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sami@karaus.fi" TargetMode="External"/><Relationship Id="rId237" Type="http://schemas.openxmlformats.org/officeDocument/2006/relationships/hyperlink" Target="mailto:jpsiiton@hotmail.com" TargetMode="External"/><Relationship Id="rId402" Type="http://schemas.openxmlformats.org/officeDocument/2006/relationships/hyperlink" Target="mailto:itsentaka@gmail.com" TargetMode="External"/><Relationship Id="rId279" Type="http://schemas.openxmlformats.org/officeDocument/2006/relationships/hyperlink" Target="mailto:mikko.neuvo@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oasinouroboros@gmail.com" TargetMode="External"/><Relationship Id="rId290" Type="http://schemas.openxmlformats.org/officeDocument/2006/relationships/hyperlink" Target="mailto:shurixart@gmail.com" TargetMode="External"/><Relationship Id="rId304" Type="http://schemas.openxmlformats.org/officeDocument/2006/relationships/hyperlink" Target="mailto:minka.kallio@gmail.com" TargetMode="External"/><Relationship Id="rId346" Type="http://schemas.openxmlformats.org/officeDocument/2006/relationships/hyperlink" Target="mailto:koskinentuire@gmail.com" TargetMode="External"/><Relationship Id="rId388" Type="http://schemas.openxmlformats.org/officeDocument/2006/relationships/hyperlink" Target="mailto:annemaria.skatar@bc.fi" TargetMode="External"/><Relationship Id="rId85" Type="http://schemas.openxmlformats.org/officeDocument/2006/relationships/hyperlink" Target="mailto:odessadiamor@protonmail.com" TargetMode="External"/><Relationship Id="rId150" Type="http://schemas.openxmlformats.org/officeDocument/2006/relationships/hyperlink" Target="mailto:tsvirski@its.jnj.com" TargetMode="External"/><Relationship Id="rId192" Type="http://schemas.openxmlformats.org/officeDocument/2006/relationships/hyperlink" Target="mailto:kai.silfver@addiktum.fi" TargetMode="External"/><Relationship Id="rId206" Type="http://schemas.openxmlformats.org/officeDocument/2006/relationships/hyperlink" Target="mailto:satu.kaerla@gmail.com" TargetMode="External"/><Relationship Id="rId413" Type="http://schemas.openxmlformats.org/officeDocument/2006/relationships/hyperlink" Target="mailto:kirsi.tuura@gmail.com" TargetMode="External"/><Relationship Id="rId248" Type="http://schemas.openxmlformats.org/officeDocument/2006/relationships/hyperlink" Target="mailto:kanervarautila@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belinda.nieminen@gmail.com" TargetMode="External"/><Relationship Id="rId357" Type="http://schemas.openxmlformats.org/officeDocument/2006/relationships/hyperlink" Target="mailto:cristina.florea@uef.fi"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marina.gronblom@gmail.com" TargetMode="External"/><Relationship Id="rId217" Type="http://schemas.openxmlformats.org/officeDocument/2006/relationships/hyperlink" Target="mailto:ada.ahlstrom@gmail.com" TargetMode="External"/><Relationship Id="rId399" Type="http://schemas.openxmlformats.org/officeDocument/2006/relationships/hyperlink" Target="mailto:mateo.rendonj@gmail.com" TargetMode="External"/><Relationship Id="rId259" Type="http://schemas.openxmlformats.org/officeDocument/2006/relationships/hyperlink" Target="mailto:skymik@gmail.com"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martti@marttivannas.com" TargetMode="External"/><Relationship Id="rId326" Type="http://schemas.openxmlformats.org/officeDocument/2006/relationships/hyperlink" Target="mailto:heini@ravenandwood.agency" TargetMode="External"/><Relationship Id="rId65" Type="http://schemas.openxmlformats.org/officeDocument/2006/relationships/hyperlink" Target="mailto:anton.palovaara@liff.fi" TargetMode="External"/><Relationship Id="rId130" Type="http://schemas.openxmlformats.org/officeDocument/2006/relationships/hyperlink" Target="mailto:johanna.k.heikkila@tuni.fi" TargetMode="External"/><Relationship Id="rId368" Type="http://schemas.openxmlformats.org/officeDocument/2006/relationships/hyperlink" Target="mailto:mari.koistinen@gmail.com" TargetMode="External"/><Relationship Id="rId172" Type="http://schemas.openxmlformats.org/officeDocument/2006/relationships/hyperlink" Target="mailto:jonna.levola@hus.fi" TargetMode="External"/><Relationship Id="rId228" Type="http://schemas.openxmlformats.org/officeDocument/2006/relationships/hyperlink" Target="mailto:Riku.ihalainen@outlook.com" TargetMode="External"/><Relationship Id="rId281" Type="http://schemas.openxmlformats.org/officeDocument/2006/relationships/hyperlink" Target="mailto:merja.porttikivi@gmail.com" TargetMode="External"/><Relationship Id="rId337" Type="http://schemas.openxmlformats.org/officeDocument/2006/relationships/hyperlink" Target="mailto:Rishirishinpoika@gmail.com"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hettafa@gmail.com" TargetMode="External"/><Relationship Id="rId379" Type="http://schemas.openxmlformats.org/officeDocument/2006/relationships/hyperlink" Target="mailto:kris.karhu@outlook.com" TargetMode="External"/><Relationship Id="rId7" Type="http://schemas.openxmlformats.org/officeDocument/2006/relationships/hyperlink" Target="mailto:caritaangmakela@gmail.com" TargetMode="External"/><Relationship Id="rId183" Type="http://schemas.openxmlformats.org/officeDocument/2006/relationships/hyperlink" Target="mailto:esilven@hotmail.com" TargetMode="External"/><Relationship Id="rId239" Type="http://schemas.openxmlformats.org/officeDocument/2006/relationships/hyperlink" Target="mailto:malin_blomqvist@outlook.com" TargetMode="External"/><Relationship Id="rId390" Type="http://schemas.openxmlformats.org/officeDocument/2006/relationships/hyperlink" Target="mailto:vjvaanan@gmail.com" TargetMode="External"/><Relationship Id="rId404" Type="http://schemas.openxmlformats.org/officeDocument/2006/relationships/hyperlink" Target="mailto:fia.lipponen@gmail.com" TargetMode="External"/><Relationship Id="rId250" Type="http://schemas.openxmlformats.org/officeDocument/2006/relationships/hyperlink" Target="mailto:jonna.turkka@gmail.com" TargetMode="External"/><Relationship Id="rId292" Type="http://schemas.openxmlformats.org/officeDocument/2006/relationships/hyperlink" Target="mailto:jaakkovallivaara@proton.me" TargetMode="External"/><Relationship Id="rId306" Type="http://schemas.openxmlformats.org/officeDocument/2006/relationships/hyperlink" Target="mailto:erkki.heinonen@helsinki.fi"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veera.ruokojarvi@gmail.com" TargetMode="External"/><Relationship Id="rId152" Type="http://schemas.openxmlformats.org/officeDocument/2006/relationships/hyperlink" Target="mailto:vija.johanna@gmail.com" TargetMode="External"/><Relationship Id="rId194" Type="http://schemas.openxmlformats.org/officeDocument/2006/relationships/hyperlink" Target="mailto:anna_hampaala@hotmail.com" TargetMode="External"/><Relationship Id="rId208" Type="http://schemas.openxmlformats.org/officeDocument/2006/relationships/hyperlink" Target="mailto:tapanismatt@gmail.com" TargetMode="External"/><Relationship Id="rId415" Type="http://schemas.openxmlformats.org/officeDocument/2006/relationships/hyperlink" Target="mailto:dawnguzman@mailunlimited.us" TargetMode="External"/><Relationship Id="rId261" Type="http://schemas.openxmlformats.org/officeDocument/2006/relationships/hyperlink" Target="mailto:kaisa@optimalperformance.fi"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zabetus@gmail.com" TargetMode="External"/><Relationship Id="rId359" Type="http://schemas.openxmlformats.org/officeDocument/2006/relationships/hyperlink" Target="mailto:emma.lenardic@g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tuukka.heikkinen@gmail.com" TargetMode="External"/><Relationship Id="rId219" Type="http://schemas.openxmlformats.org/officeDocument/2006/relationships/hyperlink" Target="mailto:maarja.urgo@gmail.com" TargetMode="External"/><Relationship Id="rId370" Type="http://schemas.openxmlformats.org/officeDocument/2006/relationships/hyperlink" Target="mailto:juuso.armila@gmail.com" TargetMode="External"/><Relationship Id="rId230" Type="http://schemas.openxmlformats.org/officeDocument/2006/relationships/hyperlink" Target="mailto:porielina@gmail.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uoksala@gmail.com" TargetMode="External"/><Relationship Id="rId328" Type="http://schemas.openxmlformats.org/officeDocument/2006/relationships/hyperlink" Target="mailto:johmat1702@gmail.com" TargetMode="External"/><Relationship Id="rId132" Type="http://schemas.openxmlformats.org/officeDocument/2006/relationships/hyperlink" Target="mailto:nea.ylinen@gmail.com" TargetMode="External"/><Relationship Id="rId174" Type="http://schemas.openxmlformats.org/officeDocument/2006/relationships/hyperlink" Target="mailto:hamalainen.h.suvi@gmail.com" TargetMode="External"/><Relationship Id="rId381" Type="http://schemas.openxmlformats.org/officeDocument/2006/relationships/hyperlink" Target="mailto:okkoboger@gmail.com" TargetMode="External"/><Relationship Id="rId241" Type="http://schemas.openxmlformats.org/officeDocument/2006/relationships/hyperlink" Target="mailto:iiris.hakaste@gmail.com" TargetMode="External"/><Relationship Id="rId36" Type="http://schemas.openxmlformats.org/officeDocument/2006/relationships/hyperlink" Target="mailto:jaakonsposti@gmail.com" TargetMode="External"/><Relationship Id="rId283" Type="http://schemas.openxmlformats.org/officeDocument/2006/relationships/hyperlink" Target="mailto:juicek82@gmail.com" TargetMode="External"/><Relationship Id="rId339" Type="http://schemas.openxmlformats.org/officeDocument/2006/relationships/hyperlink" Target="mailto:eea.eeden@gmail.com"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filip.lunabba@gmail.com" TargetMode="External"/><Relationship Id="rId185" Type="http://schemas.openxmlformats.org/officeDocument/2006/relationships/hyperlink" Target="mailto:marika.alatalo98@gmail.com" TargetMode="External"/><Relationship Id="rId350" Type="http://schemas.openxmlformats.org/officeDocument/2006/relationships/hyperlink" Target="mailto:upister@gmail.com" TargetMode="External"/><Relationship Id="rId406" Type="http://schemas.openxmlformats.org/officeDocument/2006/relationships/hyperlink" Target="mailto:arja.burgos@live.fi" TargetMode="External"/><Relationship Id="rId9" Type="http://schemas.openxmlformats.org/officeDocument/2006/relationships/hyperlink" Target="mailto:jnurmi@gmail.com" TargetMode="External"/><Relationship Id="rId210" Type="http://schemas.openxmlformats.org/officeDocument/2006/relationships/hyperlink" Target="mailto:arttu.liikala@gmail.com" TargetMode="External"/><Relationship Id="rId392" Type="http://schemas.openxmlformats.org/officeDocument/2006/relationships/hyperlink" Target="mailto:lackeys-blend0d@icloud.com" TargetMode="External"/><Relationship Id="rId252" Type="http://schemas.openxmlformats.org/officeDocument/2006/relationships/hyperlink" Target="mailto:r_franco76@hotmail.com" TargetMode="External"/><Relationship Id="rId294" Type="http://schemas.openxmlformats.org/officeDocument/2006/relationships/hyperlink" Target="mailto:emma.knoblock@outlook.com" TargetMode="External"/><Relationship Id="rId308" Type="http://schemas.openxmlformats.org/officeDocument/2006/relationships/hyperlink" Target="mailto:annukka.kalske@icloud.com"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mateo14rj@gmail.com" TargetMode="External"/><Relationship Id="rId361" Type="http://schemas.openxmlformats.org/officeDocument/2006/relationships/hyperlink" Target="mailto:johannes.kajava@tutanota.com" TargetMode="External"/><Relationship Id="rId196" Type="http://schemas.openxmlformats.org/officeDocument/2006/relationships/hyperlink" Target="mailto:kirsi.ailio@gmail.com" TargetMode="External"/><Relationship Id="rId417" Type="http://schemas.openxmlformats.org/officeDocument/2006/relationships/hyperlink" Target="mailto:unimetsa@yahoo.com" TargetMode="External"/><Relationship Id="rId16" Type="http://schemas.openxmlformats.org/officeDocument/2006/relationships/hyperlink" Target="mailto:jkienanen@hotmail.com" TargetMode="External"/><Relationship Id="rId221" Type="http://schemas.openxmlformats.org/officeDocument/2006/relationships/hyperlink" Target="mailto:mctanya4@hotmail.com" TargetMode="External"/><Relationship Id="rId263" Type="http://schemas.openxmlformats.org/officeDocument/2006/relationships/hyperlink" Target="mailto:roba@hey.com" TargetMode="External"/><Relationship Id="rId319" Type="http://schemas.openxmlformats.org/officeDocument/2006/relationships/hyperlink" Target="mailto:helmi.lassila@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emma.stickler@gmail.com" TargetMode="External"/><Relationship Id="rId165" Type="http://schemas.openxmlformats.org/officeDocument/2006/relationships/hyperlink" Target="mailto:tomi.p.termonen@gmail.com" TargetMode="External"/><Relationship Id="rId372" Type="http://schemas.openxmlformats.org/officeDocument/2006/relationships/hyperlink" Target="mailto:Sammykoponen@gmail.com" TargetMode="External"/><Relationship Id="rId232" Type="http://schemas.openxmlformats.org/officeDocument/2006/relationships/hyperlink" Target="mailto:terhi.a.huttunen@gmail.com" TargetMode="External"/><Relationship Id="rId274" Type="http://schemas.openxmlformats.org/officeDocument/2006/relationships/hyperlink" Target="mailto:jenni.e.jantunen@gmail.com" TargetMode="External"/><Relationship Id="rId27" Type="http://schemas.openxmlformats.org/officeDocument/2006/relationships/hyperlink" Target="mailto:riikka.niskanen@toimiva.fi" TargetMode="External"/><Relationship Id="rId69" Type="http://schemas.openxmlformats.org/officeDocument/2006/relationships/hyperlink" Target="mailto:hstham@utu.fi" TargetMode="External"/><Relationship Id="rId134" Type="http://schemas.openxmlformats.org/officeDocument/2006/relationships/hyperlink" Target="mailto:olli.palmu@helsinki.fi" TargetMode="External"/><Relationship Id="rId80" Type="http://schemas.openxmlformats.org/officeDocument/2006/relationships/hyperlink" Target="mailto:jonne.hirvonen1@gmail.com" TargetMode="External"/><Relationship Id="rId176" Type="http://schemas.openxmlformats.org/officeDocument/2006/relationships/hyperlink" Target="mailto:meri.saarikoski@gmail.com" TargetMode="External"/><Relationship Id="rId341" Type="http://schemas.openxmlformats.org/officeDocument/2006/relationships/hyperlink" Target="mailto:uotinenlaura@gmail.com" TargetMode="External"/><Relationship Id="rId383" Type="http://schemas.openxmlformats.org/officeDocument/2006/relationships/hyperlink" Target="mailto:jarmo.auvinen@gmail.com" TargetMode="External"/><Relationship Id="rId201" Type="http://schemas.openxmlformats.org/officeDocument/2006/relationships/hyperlink" Target="mailto:tuulihi@stanford.edu" TargetMode="External"/><Relationship Id="rId243" Type="http://schemas.openxmlformats.org/officeDocument/2006/relationships/hyperlink" Target="mailto:janne.passiniemi@gmail.com" TargetMode="External"/><Relationship Id="rId285" Type="http://schemas.openxmlformats.org/officeDocument/2006/relationships/hyperlink" Target="mailto:aapo.leinonen@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ullamilja.saarela@gmail.com" TargetMode="External"/><Relationship Id="rId310" Type="http://schemas.openxmlformats.org/officeDocument/2006/relationships/hyperlink" Target="mailto:paivi.merj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pjyrkinewsky@gmail.com" TargetMode="External"/><Relationship Id="rId166" Type="http://schemas.openxmlformats.org/officeDocument/2006/relationships/hyperlink" Target="mailto:jaakko.o.toivonen@utu.fi" TargetMode="External"/><Relationship Id="rId187" Type="http://schemas.openxmlformats.org/officeDocument/2006/relationships/hyperlink" Target="mailto:annapseppanen@gmail.com" TargetMode="External"/><Relationship Id="rId331" Type="http://schemas.openxmlformats.org/officeDocument/2006/relationships/hyperlink" Target="mailto:goltzmikaela@gmail.com" TargetMode="External"/><Relationship Id="rId352" Type="http://schemas.openxmlformats.org/officeDocument/2006/relationships/hyperlink" Target="mailto:Sami@samitallberg.com" TargetMode="External"/><Relationship Id="rId373" Type="http://schemas.openxmlformats.org/officeDocument/2006/relationships/hyperlink" Target="mailto:nanna.strid@utu.fi" TargetMode="External"/><Relationship Id="rId394" Type="http://schemas.openxmlformats.org/officeDocument/2006/relationships/hyperlink" Target="mailto:emmi.girs@gmail.com" TargetMode="External"/><Relationship Id="rId408" Type="http://schemas.openxmlformats.org/officeDocument/2006/relationships/hyperlink" Target="mailto:auroraleksandra@gmail.com" TargetMode="External"/><Relationship Id="rId1" Type="http://schemas.openxmlformats.org/officeDocument/2006/relationships/hyperlink" Target="mailto:soljakristina@gmail.com" TargetMode="External"/><Relationship Id="rId212" Type="http://schemas.openxmlformats.org/officeDocument/2006/relationships/hyperlink" Target="mailto:tuulah7@gmail.com" TargetMode="External"/><Relationship Id="rId233" Type="http://schemas.openxmlformats.org/officeDocument/2006/relationships/hyperlink" Target="mailto:kallesiltala@yahoo.com" TargetMode="External"/><Relationship Id="rId254" Type="http://schemas.openxmlformats.org/officeDocument/2006/relationships/hyperlink" Target="mailto:mona.virmasalo@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sademervi@gmail.com" TargetMode="External"/><Relationship Id="rId296" Type="http://schemas.openxmlformats.org/officeDocument/2006/relationships/hyperlink" Target="mailto:riikka.nordenswan@gmail.com" TargetMode="External"/><Relationship Id="rId300" Type="http://schemas.openxmlformats.org/officeDocument/2006/relationships/hyperlink" Target="mailto:annikanervakurkine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saikkuellen@gmail.com" TargetMode="External"/><Relationship Id="rId156" Type="http://schemas.openxmlformats.org/officeDocument/2006/relationships/hyperlink" Target="mailto:pmkoskinen@gmail.com" TargetMode="External"/><Relationship Id="rId177" Type="http://schemas.openxmlformats.org/officeDocument/2006/relationships/hyperlink" Target="mailto:lauri.karna@gmail.com" TargetMode="External"/><Relationship Id="rId198" Type="http://schemas.openxmlformats.org/officeDocument/2006/relationships/hyperlink" Target="mailto:niina.vuorio@gmail.com" TargetMode="External"/><Relationship Id="rId321" Type="http://schemas.openxmlformats.org/officeDocument/2006/relationships/hyperlink" Target="mailto:tolvanenkarita@gmail.com" TargetMode="External"/><Relationship Id="rId342" Type="http://schemas.openxmlformats.org/officeDocument/2006/relationships/hyperlink" Target="mailto:hamarassavalossa@gmail.com" TargetMode="External"/><Relationship Id="rId363" Type="http://schemas.openxmlformats.org/officeDocument/2006/relationships/hyperlink" Target="mailto:kamuli.tavassoli@gmail.com" TargetMode="External"/><Relationship Id="rId384" Type="http://schemas.openxmlformats.org/officeDocument/2006/relationships/hyperlink" Target="mailto:hietaouti@gmail.com" TargetMode="External"/><Relationship Id="rId419" Type="http://schemas.openxmlformats.org/officeDocument/2006/relationships/hyperlink" Target="mailto:saulika@outlook.com" TargetMode="External"/><Relationship Id="rId202" Type="http://schemas.openxmlformats.org/officeDocument/2006/relationships/hyperlink" Target="mailto:marko.ruti@icloud.com" TargetMode="External"/><Relationship Id="rId223" Type="http://schemas.openxmlformats.org/officeDocument/2006/relationships/hyperlink" Target="mailto:Susanna@susannamaria.fi" TargetMode="External"/><Relationship Id="rId244" Type="http://schemas.openxmlformats.org/officeDocument/2006/relationships/hyperlink" Target="mailto:veeramilkaaa@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tsuunts@gmail.com" TargetMode="External"/><Relationship Id="rId286" Type="http://schemas.openxmlformats.org/officeDocument/2006/relationships/hyperlink" Target="mailto:essi.i.pulkkinen@gmail.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subconsciouscoaching@gmail.com" TargetMode="External"/><Relationship Id="rId146" Type="http://schemas.openxmlformats.org/officeDocument/2006/relationships/hyperlink" Target="mailto:vilmavartiainen@outlook.com" TargetMode="External"/><Relationship Id="rId167" Type="http://schemas.openxmlformats.org/officeDocument/2006/relationships/hyperlink" Target="mailto:katja.kaurinkoski@helsinki.fi" TargetMode="External"/><Relationship Id="rId188" Type="http://schemas.openxmlformats.org/officeDocument/2006/relationships/hyperlink" Target="mailto:ammann.emil@gmail.com" TargetMode="External"/><Relationship Id="rId311" Type="http://schemas.openxmlformats.org/officeDocument/2006/relationships/hyperlink" Target="mailto:miettuneno@gmail.com" TargetMode="External"/><Relationship Id="rId332" Type="http://schemas.openxmlformats.org/officeDocument/2006/relationships/hyperlink" Target="mailto:kirsiteerikorpi@pieceofmind.fi" TargetMode="External"/><Relationship Id="rId353" Type="http://schemas.openxmlformats.org/officeDocument/2006/relationships/hyperlink" Target="mailto:tihu.tiittanen@gmail.com" TargetMode="External"/><Relationship Id="rId374" Type="http://schemas.openxmlformats.org/officeDocument/2006/relationships/hyperlink" Target="mailto:oksanen.petteri@proton.me" TargetMode="External"/><Relationship Id="rId395" Type="http://schemas.openxmlformats.org/officeDocument/2006/relationships/hyperlink" Target="mailto:jalkasenolli@gmail.com" TargetMode="External"/><Relationship Id="rId409" Type="http://schemas.openxmlformats.org/officeDocument/2006/relationships/hyperlink" Target="mailto:niinimaki97@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eevakaisa.rossi@gmail.com" TargetMode="External"/><Relationship Id="rId234" Type="http://schemas.openxmlformats.org/officeDocument/2006/relationships/hyperlink" Target="mailto:kirjaaddikti@gmail.com" TargetMode="External"/><Relationship Id="rId420" Type="http://schemas.openxmlformats.org/officeDocument/2006/relationships/printerSettings" Target="../printerSettings/printerSettings3.bin"/><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laura.ginstrom@gmail.com" TargetMode="External"/><Relationship Id="rId276" Type="http://schemas.openxmlformats.org/officeDocument/2006/relationships/hyperlink" Target="mailto:jenni.montonen@patovirta.net" TargetMode="External"/><Relationship Id="rId297" Type="http://schemas.openxmlformats.org/officeDocument/2006/relationships/hyperlink" Target="mailto:nieminen.tarja2@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volasini@gmail.com" TargetMode="External"/><Relationship Id="rId157" Type="http://schemas.openxmlformats.org/officeDocument/2006/relationships/hyperlink" Target="mailto:kaisamaija.jokisalo@gmail.com" TargetMode="External"/><Relationship Id="rId178" Type="http://schemas.openxmlformats.org/officeDocument/2006/relationships/hyperlink" Target="mailto:susanna.kuusisto@gmail.com" TargetMode="External"/><Relationship Id="rId301" Type="http://schemas.openxmlformats.org/officeDocument/2006/relationships/hyperlink" Target="mailto:tohus_87@hotmail.com" TargetMode="External"/><Relationship Id="rId322" Type="http://schemas.openxmlformats.org/officeDocument/2006/relationships/hyperlink" Target="mailto:riikka.poyhonen@gmail.com" TargetMode="External"/><Relationship Id="rId343" Type="http://schemas.openxmlformats.org/officeDocument/2006/relationships/hyperlink" Target="mailto:kati.karjanmaa@gmail.com" TargetMode="External"/><Relationship Id="rId364" Type="http://schemas.openxmlformats.org/officeDocument/2006/relationships/hyperlink" Target="mailto:ville.a.hamalainen@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petralehto2@gmail.com" TargetMode="External"/><Relationship Id="rId203" Type="http://schemas.openxmlformats.org/officeDocument/2006/relationships/hyperlink" Target="mailto:ristilasatu@gmail.com" TargetMode="External"/><Relationship Id="rId385" Type="http://schemas.openxmlformats.org/officeDocument/2006/relationships/hyperlink" Target="mailto:makeerilla@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finlandpetra@gmail.com" TargetMode="External"/><Relationship Id="rId245" Type="http://schemas.openxmlformats.org/officeDocument/2006/relationships/hyperlink" Target="mailto:riikka.tervonen@gmail.com" TargetMode="External"/><Relationship Id="rId266" Type="http://schemas.openxmlformats.org/officeDocument/2006/relationships/hyperlink" Target="mailto:jenni.juutinen@gmail.com" TargetMode="External"/><Relationship Id="rId287" Type="http://schemas.openxmlformats.org/officeDocument/2006/relationships/hyperlink" Target="mailto:arisuomalainen7@gmail.com" TargetMode="External"/><Relationship Id="rId410" Type="http://schemas.openxmlformats.org/officeDocument/2006/relationships/hyperlink" Target="mailto:marjo.hyvonen3@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waltari.ronja@gmail.com" TargetMode="External"/><Relationship Id="rId147" Type="http://schemas.openxmlformats.org/officeDocument/2006/relationships/hyperlink" Target="mailto:kpalsynaho@gmail.com" TargetMode="External"/><Relationship Id="rId168" Type="http://schemas.openxmlformats.org/officeDocument/2006/relationships/hyperlink" Target="mailto:emma.kopra@hotmail.com" TargetMode="External"/><Relationship Id="rId312" Type="http://schemas.openxmlformats.org/officeDocument/2006/relationships/hyperlink" Target="mailto:nicolasyouknow@duck.com" TargetMode="External"/><Relationship Id="rId333" Type="http://schemas.openxmlformats.org/officeDocument/2006/relationships/hyperlink" Target="mailto:tusalminen@gmail.com" TargetMode="External"/><Relationship Id="rId354" Type="http://schemas.openxmlformats.org/officeDocument/2006/relationships/hyperlink" Target="mailto:tuomastikkaa@hot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Petri.kajonius@psy.lu.se" TargetMode="External"/><Relationship Id="rId375" Type="http://schemas.openxmlformats.org/officeDocument/2006/relationships/hyperlink" Target="mailto:nieminenaarni28@gmail.com" TargetMode="External"/><Relationship Id="rId396" Type="http://schemas.openxmlformats.org/officeDocument/2006/relationships/hyperlink" Target="mailto:minna_lost@hotmail.com" TargetMode="External"/><Relationship Id="rId3" Type="http://schemas.openxmlformats.org/officeDocument/2006/relationships/hyperlink" Target="mailto:reijo.cederlof@gmail.com" TargetMode="External"/><Relationship Id="rId214" Type="http://schemas.openxmlformats.org/officeDocument/2006/relationships/hyperlink" Target="mailto:lilith.kostandian@gmail.com" TargetMode="External"/><Relationship Id="rId235" Type="http://schemas.openxmlformats.org/officeDocument/2006/relationships/hyperlink" Target="mailto:pekka@tarkkana.fi" TargetMode="External"/><Relationship Id="rId256" Type="http://schemas.openxmlformats.org/officeDocument/2006/relationships/hyperlink" Target="mailto:sinituuli.korja@helsinki.fi" TargetMode="External"/><Relationship Id="rId277" Type="http://schemas.openxmlformats.org/officeDocument/2006/relationships/hyperlink" Target="mailto:maria.kovanen@icloud.com" TargetMode="External"/><Relationship Id="rId298" Type="http://schemas.openxmlformats.org/officeDocument/2006/relationships/hyperlink" Target="mailto:a.ruhanen@outlook.com" TargetMode="External"/><Relationship Id="rId400" Type="http://schemas.openxmlformats.org/officeDocument/2006/relationships/hyperlink" Target="mailto:matti6266@gmail.com" TargetMode="External"/><Relationship Id="rId421" Type="http://schemas.openxmlformats.org/officeDocument/2006/relationships/vmlDrawing" Target="../drawings/vmlDrawing2.vml"/><Relationship Id="rId116" Type="http://schemas.openxmlformats.org/officeDocument/2006/relationships/hyperlink" Target="mailto:elle.kalaniemi@outlook.com" TargetMode="External"/><Relationship Id="rId137" Type="http://schemas.openxmlformats.org/officeDocument/2006/relationships/hyperlink" Target="mailto:sjojanen@gmail.com" TargetMode="External"/><Relationship Id="rId158" Type="http://schemas.openxmlformats.org/officeDocument/2006/relationships/hyperlink" Target="mailto:mariaeniemi@gmail.com" TargetMode="External"/><Relationship Id="rId302" Type="http://schemas.openxmlformats.org/officeDocument/2006/relationships/hyperlink" Target="mailto:harri.pikka@gmail.com" TargetMode="External"/><Relationship Id="rId323" Type="http://schemas.openxmlformats.org/officeDocument/2006/relationships/hyperlink" Target="mailto:mikakarki2@gmail.com" TargetMode="External"/><Relationship Id="rId344" Type="http://schemas.openxmlformats.org/officeDocument/2006/relationships/hyperlink" Target="mailto:Esko.suomalainen@helsinki.fi"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essi@psykedeliskvetenskap.org" TargetMode="External"/><Relationship Id="rId365" Type="http://schemas.openxmlformats.org/officeDocument/2006/relationships/hyperlink" Target="mailto:iidukka@yahoo.com" TargetMode="External"/><Relationship Id="rId386" Type="http://schemas.openxmlformats.org/officeDocument/2006/relationships/hyperlink" Target="mailto:noessimir@gmail.com" TargetMode="External"/><Relationship Id="rId190" Type="http://schemas.openxmlformats.org/officeDocument/2006/relationships/hyperlink" Target="mailto:deni@biohacker.center" TargetMode="External"/><Relationship Id="rId204" Type="http://schemas.openxmlformats.org/officeDocument/2006/relationships/hyperlink" Target="mailto:wulffelisa72@gmail.com" TargetMode="External"/><Relationship Id="rId225" Type="http://schemas.openxmlformats.org/officeDocument/2006/relationships/hyperlink" Target="mailto:minna@minwin.fi" TargetMode="External"/><Relationship Id="rId246" Type="http://schemas.openxmlformats.org/officeDocument/2006/relationships/hyperlink" Target="mailto:joona.tikkunen@gmail.com" TargetMode="External"/><Relationship Id="rId267" Type="http://schemas.openxmlformats.org/officeDocument/2006/relationships/hyperlink" Target="mailto:tuomo.kamula@hotmail.com" TargetMode="External"/><Relationship Id="rId288" Type="http://schemas.openxmlformats.org/officeDocument/2006/relationships/hyperlink" Target="mailto:satu.mattila@helsinki.fi" TargetMode="External"/><Relationship Id="rId411" Type="http://schemas.openxmlformats.org/officeDocument/2006/relationships/hyperlink" Target="mailto:outi.aula@gmail.com" TargetMode="External"/><Relationship Id="rId106" Type="http://schemas.openxmlformats.org/officeDocument/2006/relationships/hyperlink" Target="mailto:nokkonen777@gmail.com" TargetMode="External"/><Relationship Id="rId127" Type="http://schemas.openxmlformats.org/officeDocument/2006/relationships/hyperlink" Target="mailto:animaatio@hotmail.com" TargetMode="External"/><Relationship Id="rId313" Type="http://schemas.openxmlformats.org/officeDocument/2006/relationships/hyperlink" Target="mailto:timo.valli@promeda.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saana.keskitalo@gmail.com" TargetMode="External"/><Relationship Id="rId169" Type="http://schemas.openxmlformats.org/officeDocument/2006/relationships/hyperlink" Target="mailto:minda.bohling@gmail.com" TargetMode="External"/><Relationship Id="rId334" Type="http://schemas.openxmlformats.org/officeDocument/2006/relationships/hyperlink" Target="mailto:elina.nagaeva@helsinki.fi" TargetMode="External"/><Relationship Id="rId355" Type="http://schemas.openxmlformats.org/officeDocument/2006/relationships/hyperlink" Target="mailto:eleonoora.kohonen@gmail.com" TargetMode="External"/><Relationship Id="rId376" Type="http://schemas.openxmlformats.org/officeDocument/2006/relationships/hyperlink" Target="mailto:konstamikkilaa@gmail.com" TargetMode="External"/><Relationship Id="rId397" Type="http://schemas.openxmlformats.org/officeDocument/2006/relationships/hyperlink" Target="mailto:oski.lund@gmail.com" TargetMode="External"/><Relationship Id="rId4" Type="http://schemas.openxmlformats.org/officeDocument/2006/relationships/hyperlink" Target="mailto:niko.eskolin@hotmail.fi" TargetMode="External"/><Relationship Id="rId180" Type="http://schemas.openxmlformats.org/officeDocument/2006/relationships/hyperlink" Target="mailto:ruska.still@gmail.com" TargetMode="External"/><Relationship Id="rId215" Type="http://schemas.openxmlformats.org/officeDocument/2006/relationships/hyperlink" Target="mailto:matleenalaine1@gmail.com" TargetMode="External"/><Relationship Id="rId236" Type="http://schemas.openxmlformats.org/officeDocument/2006/relationships/hyperlink" Target="mailto:rvicinan@gmail.com" TargetMode="External"/><Relationship Id="rId257" Type="http://schemas.openxmlformats.org/officeDocument/2006/relationships/hyperlink" Target="mailto:pessimo@posteo.net" TargetMode="External"/><Relationship Id="rId278" Type="http://schemas.openxmlformats.org/officeDocument/2006/relationships/hyperlink" Target="mailto:heini.lindfors@gmail.com" TargetMode="External"/><Relationship Id="rId401" Type="http://schemas.openxmlformats.org/officeDocument/2006/relationships/hyperlink" Target="mailto:r.tupamaki@gmail.com" TargetMode="External"/><Relationship Id="rId422" Type="http://schemas.openxmlformats.org/officeDocument/2006/relationships/comments" Target="../comments2.xml"/><Relationship Id="rId303" Type="http://schemas.openxmlformats.org/officeDocument/2006/relationships/hyperlink" Target="mailto:marko.oikarinen@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janimikkola@outlook.com" TargetMode="External"/><Relationship Id="rId345" Type="http://schemas.openxmlformats.org/officeDocument/2006/relationships/hyperlink" Target="mailto:sasu.kukkonen@gmail.com" TargetMode="External"/><Relationship Id="rId387" Type="http://schemas.openxmlformats.org/officeDocument/2006/relationships/hyperlink" Target="mailto:Sarimarintlt@gmail.com" TargetMode="External"/><Relationship Id="rId191" Type="http://schemas.openxmlformats.org/officeDocument/2006/relationships/hyperlink" Target="mailto:il0@iki.fi" TargetMode="External"/><Relationship Id="rId205" Type="http://schemas.openxmlformats.org/officeDocument/2006/relationships/hyperlink" Target="mailto:minja.yletyinen@uniarts.fi" TargetMode="External"/><Relationship Id="rId247" Type="http://schemas.openxmlformats.org/officeDocument/2006/relationships/hyperlink" Target="mailto:ollipuolakka8@gmail.com" TargetMode="External"/><Relationship Id="rId412" Type="http://schemas.openxmlformats.org/officeDocument/2006/relationships/hyperlink" Target="mailto:Rrajavuo@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mikko.markki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imo.granat@helsinki.fi" TargetMode="External"/><Relationship Id="rId314" Type="http://schemas.openxmlformats.org/officeDocument/2006/relationships/hyperlink" Target="mailto:ari.e.lahti@outlook.com" TargetMode="External"/><Relationship Id="rId356" Type="http://schemas.openxmlformats.org/officeDocument/2006/relationships/hyperlink" Target="mailto:Elisa.saukkonen1@gmail.com" TargetMode="External"/><Relationship Id="rId398" Type="http://schemas.openxmlformats.org/officeDocument/2006/relationships/hyperlink" Target="mailto:ojalakati44@gmail.com" TargetMode="External"/><Relationship Id="rId95" Type="http://schemas.openxmlformats.org/officeDocument/2006/relationships/hyperlink" Target="mailto:hanna.gkizi@gmail.com" TargetMode="External"/><Relationship Id="rId160" Type="http://schemas.openxmlformats.org/officeDocument/2006/relationships/hyperlink" Target="mailto:aayush.kucheria@gmail.com" TargetMode="External"/><Relationship Id="rId216" Type="http://schemas.openxmlformats.org/officeDocument/2006/relationships/hyperlink" Target="mailto:jukkaalanikkola@gmail.com" TargetMode="External"/><Relationship Id="rId258" Type="http://schemas.openxmlformats.org/officeDocument/2006/relationships/hyperlink" Target="mailto:mikkokorsulainen@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intotiimi@gmail.com" TargetMode="External"/><Relationship Id="rId367" Type="http://schemas.openxmlformats.org/officeDocument/2006/relationships/hyperlink" Target="mailto:salmihanna@icloud.com" TargetMode="External"/><Relationship Id="rId171" Type="http://schemas.openxmlformats.org/officeDocument/2006/relationships/hyperlink" Target="mailto:meinte99@gmail.com" TargetMode="External"/><Relationship Id="rId227" Type="http://schemas.openxmlformats.org/officeDocument/2006/relationships/hyperlink" Target="mailto:osteopaattijohanna@outlook.com" TargetMode="External"/><Relationship Id="rId269" Type="http://schemas.openxmlformats.org/officeDocument/2006/relationships/hyperlink" Target="mailto:jonna.karimo@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aino@vaelma.fi" TargetMode="External"/><Relationship Id="rId280" Type="http://schemas.openxmlformats.org/officeDocument/2006/relationships/hyperlink" Target="mailto:miia.i.karppinen@gmail.com" TargetMode="External"/><Relationship Id="rId336" Type="http://schemas.openxmlformats.org/officeDocument/2006/relationships/hyperlink" Target="mailto:atschaefer27@gmail.com" TargetMode="External"/><Relationship Id="rId75" Type="http://schemas.openxmlformats.org/officeDocument/2006/relationships/hyperlink" Target="mailto:manakkala@hotmail.com" TargetMode="External"/><Relationship Id="rId140" Type="http://schemas.openxmlformats.org/officeDocument/2006/relationships/hyperlink" Target="mailto:kmkorhon@gmail.com" TargetMode="External"/><Relationship Id="rId182" Type="http://schemas.openxmlformats.org/officeDocument/2006/relationships/hyperlink" Target="mailto:n.s.hagelin@gmail.com" TargetMode="External"/><Relationship Id="rId378" Type="http://schemas.openxmlformats.org/officeDocument/2006/relationships/hyperlink" Target="mailto:risukasa@hotmail.com" TargetMode="External"/><Relationship Id="rId403" Type="http://schemas.openxmlformats.org/officeDocument/2006/relationships/hyperlink" Target="mailto:Fatimaverwijnen@gmail.com" TargetMode="External"/><Relationship Id="rId6" Type="http://schemas.openxmlformats.org/officeDocument/2006/relationships/hyperlink" Target="mailto:omicronceti@outlook.com" TargetMode="External"/><Relationship Id="rId238" Type="http://schemas.openxmlformats.org/officeDocument/2006/relationships/hyperlink" Target="mailto:sefkie@protonmail.com" TargetMode="External"/><Relationship Id="rId291" Type="http://schemas.openxmlformats.org/officeDocument/2006/relationships/hyperlink" Target="mailto:tatunkhamoon@gmail.com" TargetMode="External"/><Relationship Id="rId305" Type="http://schemas.openxmlformats.org/officeDocument/2006/relationships/hyperlink" Target="mailto:piispanen.matias@gmail.com" TargetMode="External"/><Relationship Id="rId347" Type="http://schemas.openxmlformats.org/officeDocument/2006/relationships/hyperlink" Target="mailto:miikka.peuravirt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heli.hagfors@tuni.fi" TargetMode="External"/><Relationship Id="rId389" Type="http://schemas.openxmlformats.org/officeDocument/2006/relationships/hyperlink" Target="mailto:tiina.jeskanen@hotmail.com" TargetMode="External"/><Relationship Id="rId193" Type="http://schemas.openxmlformats.org/officeDocument/2006/relationships/hyperlink" Target="mailto:mm.jaana@gmail.com" TargetMode="External"/><Relationship Id="rId207" Type="http://schemas.openxmlformats.org/officeDocument/2006/relationships/hyperlink" Target="mailto:sakarim@protonmail.com" TargetMode="External"/><Relationship Id="rId249" Type="http://schemas.openxmlformats.org/officeDocument/2006/relationships/hyperlink" Target="mailto:o0koan00@hotmail.com" TargetMode="External"/><Relationship Id="rId414" Type="http://schemas.openxmlformats.org/officeDocument/2006/relationships/hyperlink" Target="mailto:annasilvek@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eero.forss@gmail.com" TargetMode="External"/><Relationship Id="rId316" Type="http://schemas.openxmlformats.org/officeDocument/2006/relationships/hyperlink" Target="mailto:juha.mikkonen@ehyt.fi"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aate.ruskeepaa@helsinki.fi" TargetMode="External"/><Relationship Id="rId162" Type="http://schemas.openxmlformats.org/officeDocument/2006/relationships/hyperlink" Target="mailto:sami.hyttinen@helsinki.fi" TargetMode="External"/><Relationship Id="rId218" Type="http://schemas.openxmlformats.org/officeDocument/2006/relationships/hyperlink" Target="mailto:beni.kohler@protonmail.com" TargetMode="External"/><Relationship Id="rId271" Type="http://schemas.openxmlformats.org/officeDocument/2006/relationships/hyperlink" Target="mailto:tiinasok@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noora.ikonen@tuni.fi" TargetMode="External"/><Relationship Id="rId327" Type="http://schemas.openxmlformats.org/officeDocument/2006/relationships/hyperlink" Target="mailto:siekkinen.pauliina@gmail.com" TargetMode="External"/><Relationship Id="rId369" Type="http://schemas.openxmlformats.org/officeDocument/2006/relationships/hyperlink" Target="mailto:Halmeje@outlook.com" TargetMode="External"/><Relationship Id="rId173" Type="http://schemas.openxmlformats.org/officeDocument/2006/relationships/hyperlink" Target="mailto:birnamayra@gmail.com" TargetMode="External"/><Relationship Id="rId229" Type="http://schemas.openxmlformats.org/officeDocument/2006/relationships/hyperlink" Target="mailto:teresa.ronnbacke@gmail.com" TargetMode="External"/><Relationship Id="rId380" Type="http://schemas.openxmlformats.org/officeDocument/2006/relationships/hyperlink" Target="mailto:r.m.kuismin@gmail.com" TargetMode="External"/><Relationship Id="rId240" Type="http://schemas.openxmlformats.org/officeDocument/2006/relationships/hyperlink" Target="mailto:eemil2009@g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sinavirtanen@outlook.com" TargetMode="External"/><Relationship Id="rId338" Type="http://schemas.openxmlformats.org/officeDocument/2006/relationships/hyperlink" Target="mailto:info@laurakorkalo.com" TargetMode="External"/><Relationship Id="rId8" Type="http://schemas.openxmlformats.org/officeDocument/2006/relationships/hyperlink" Target="mailto:riina.s.lepisto@gmail.com" TargetMode="External"/><Relationship Id="rId142" Type="http://schemas.openxmlformats.org/officeDocument/2006/relationships/hyperlink" Target="mailto:santeri.koivula1@gmail.com" TargetMode="External"/><Relationship Id="rId184" Type="http://schemas.openxmlformats.org/officeDocument/2006/relationships/hyperlink" Target="mailto:maripaloriutta@outlook.com" TargetMode="External"/><Relationship Id="rId391" Type="http://schemas.openxmlformats.org/officeDocument/2006/relationships/hyperlink" Target="mailto:lena.mnen@gmail.com" TargetMode="External"/><Relationship Id="rId405" Type="http://schemas.openxmlformats.org/officeDocument/2006/relationships/hyperlink" Target="mailto:tuomela.liisa@hotmail.com" TargetMode="External"/><Relationship Id="rId251" Type="http://schemas.openxmlformats.org/officeDocument/2006/relationships/hyperlink" Target="mailto:mira.laitinenn@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ax.sainio@gmail.com" TargetMode="External"/><Relationship Id="rId307" Type="http://schemas.openxmlformats.org/officeDocument/2006/relationships/hyperlink" Target="mailto:marlene.emilia@hotmail.com" TargetMode="External"/><Relationship Id="rId349" Type="http://schemas.openxmlformats.org/officeDocument/2006/relationships/hyperlink" Target="mailto:lille.santanen@gmail.com"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kati.kauravaara@pilateshetki.fi" TargetMode="External"/><Relationship Id="rId195" Type="http://schemas.openxmlformats.org/officeDocument/2006/relationships/hyperlink" Target="mailto:kuvajaisiataideterapia@gmail.com" TargetMode="External"/><Relationship Id="rId209" Type="http://schemas.openxmlformats.org/officeDocument/2006/relationships/hyperlink" Target="mailto:lasseaun@gmail.com" TargetMode="External"/><Relationship Id="rId360" Type="http://schemas.openxmlformats.org/officeDocument/2006/relationships/hyperlink" Target="mailto:jyppendaal@gmail.com" TargetMode="External"/><Relationship Id="rId416" Type="http://schemas.openxmlformats.org/officeDocument/2006/relationships/hyperlink" Target="mailto:Pitkanentuukka@gmail.com" TargetMode="External"/><Relationship Id="rId220" Type="http://schemas.openxmlformats.org/officeDocument/2006/relationships/hyperlink" Target="mailto:ursula.ahonen@g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peltonenhannaeveliina@gmail.com" TargetMode="External"/><Relationship Id="rId318" Type="http://schemas.openxmlformats.org/officeDocument/2006/relationships/hyperlink" Target="mailto:virve.larimo@gmail.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hassinenriikka7@gmail.com" TargetMode="External"/><Relationship Id="rId371" Type="http://schemas.openxmlformats.org/officeDocument/2006/relationships/hyperlink" Target="mailto:paatero.mesimarja@gmail.com" TargetMode="External"/><Relationship Id="rId26" Type="http://schemas.openxmlformats.org/officeDocument/2006/relationships/hyperlink" Target="mailto:vesaiitti@gmail.com" TargetMode="External"/><Relationship Id="rId231" Type="http://schemas.openxmlformats.org/officeDocument/2006/relationships/hyperlink" Target="mailto:ida.ilmoniemi1@gmail.com" TargetMode="External"/><Relationship Id="rId273" Type="http://schemas.openxmlformats.org/officeDocument/2006/relationships/hyperlink" Target="mailto:eeva.tawast@metropolia.fi" TargetMode="External"/><Relationship Id="rId329" Type="http://schemas.openxmlformats.org/officeDocument/2006/relationships/hyperlink" Target="mailto:arne.vironmaki@gmail.com" TargetMode="External"/><Relationship Id="rId68" Type="http://schemas.openxmlformats.org/officeDocument/2006/relationships/hyperlink" Target="mailto:ar.heinonen@gmail.com" TargetMode="External"/><Relationship Id="rId133" Type="http://schemas.openxmlformats.org/officeDocument/2006/relationships/hyperlink" Target="mailto:rebecca.bjorklund@helsinki.fi" TargetMode="External"/><Relationship Id="rId175" Type="http://schemas.openxmlformats.org/officeDocument/2006/relationships/hyperlink" Target="mailto:benni_nylund@hotmail.com" TargetMode="External"/><Relationship Id="rId340" Type="http://schemas.openxmlformats.org/officeDocument/2006/relationships/hyperlink" Target="mailto:leenaparikka@outlook.com" TargetMode="External"/><Relationship Id="rId200" Type="http://schemas.openxmlformats.org/officeDocument/2006/relationships/hyperlink" Target="mailto:heidi.luoma5@gmail.com" TargetMode="External"/><Relationship Id="rId382" Type="http://schemas.openxmlformats.org/officeDocument/2006/relationships/hyperlink" Target="mailto:korvenojatanita@gmail.com" TargetMode="External"/><Relationship Id="rId242" Type="http://schemas.openxmlformats.org/officeDocument/2006/relationships/hyperlink" Target="mailto:juhanira@protonmail.com" TargetMode="External"/><Relationship Id="rId284" Type="http://schemas.openxmlformats.org/officeDocument/2006/relationships/hyperlink" Target="mailto:xeugux@gmail.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alice.corre1@gmail.com" TargetMode="External"/><Relationship Id="rId90" Type="http://schemas.openxmlformats.org/officeDocument/2006/relationships/hyperlink" Target="mailto:nino.wachter@icloud.com" TargetMode="External"/><Relationship Id="rId186" Type="http://schemas.openxmlformats.org/officeDocument/2006/relationships/hyperlink" Target="mailto:konsta@lykkaterapia.fi" TargetMode="External"/><Relationship Id="rId351" Type="http://schemas.openxmlformats.org/officeDocument/2006/relationships/hyperlink" Target="mailto:pitkanentuukka@gmail.com" TargetMode="External"/><Relationship Id="rId393" Type="http://schemas.openxmlformats.org/officeDocument/2006/relationships/hyperlink" Target="mailto:sarah.ellermaa@gmail.com" TargetMode="External"/><Relationship Id="rId407" Type="http://schemas.openxmlformats.org/officeDocument/2006/relationships/hyperlink" Target="mailto:sampo.ariel@pm.me" TargetMode="External"/><Relationship Id="rId211" Type="http://schemas.openxmlformats.org/officeDocument/2006/relationships/hyperlink" Target="mailto:samuel.kohtala@helsinki.fi" TargetMode="External"/><Relationship Id="rId253" Type="http://schemas.openxmlformats.org/officeDocument/2006/relationships/hyperlink" Target="mailto:Laine.julia4@gmail.com" TargetMode="External"/><Relationship Id="rId295" Type="http://schemas.openxmlformats.org/officeDocument/2006/relationships/hyperlink" Target="mailto:jp.jaaskelainen@gmail.com" TargetMode="External"/><Relationship Id="rId309" Type="http://schemas.openxmlformats.org/officeDocument/2006/relationships/hyperlink" Target="mailto:mia.kivioja@hel.fi" TargetMode="External"/><Relationship Id="rId48" Type="http://schemas.openxmlformats.org/officeDocument/2006/relationships/hyperlink" Target="mailto:jukka.laajarinne@gmail.com" TargetMode="External"/><Relationship Id="rId113" Type="http://schemas.openxmlformats.org/officeDocument/2006/relationships/hyperlink" Target="mailto:satu.haavisto@gmail.com" TargetMode="External"/><Relationship Id="rId320" Type="http://schemas.openxmlformats.org/officeDocument/2006/relationships/hyperlink" Target="mailto:hyvanvuoksi@gmail.com" TargetMode="External"/><Relationship Id="rId155" Type="http://schemas.openxmlformats.org/officeDocument/2006/relationships/hyperlink" Target="mailto:villiam.virkkunen@gmail.com" TargetMode="External"/><Relationship Id="rId197" Type="http://schemas.openxmlformats.org/officeDocument/2006/relationships/hyperlink" Target="mailto:tiedote@puhemedia.fi" TargetMode="External"/><Relationship Id="rId362" Type="http://schemas.openxmlformats.org/officeDocument/2006/relationships/hyperlink" Target="mailto:jennimvare@gmail.com" TargetMode="External"/><Relationship Id="rId418" Type="http://schemas.openxmlformats.org/officeDocument/2006/relationships/hyperlink" Target="mailto:monikaaojala@gmail.com" TargetMode="External"/><Relationship Id="rId222" Type="http://schemas.openxmlformats.org/officeDocument/2006/relationships/hyperlink" Target="mailto:anninen.lehikoinen@gmail.com" TargetMode="External"/><Relationship Id="rId264" Type="http://schemas.openxmlformats.org/officeDocument/2006/relationships/hyperlink" Target="mailto:susan.virtanen@outlook.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inihogman@gmail.com" TargetMode="External"/><Relationship Id="rId21" Type="http://schemas.openxmlformats.org/officeDocument/2006/relationships/hyperlink" Target="mailto:goran@namenav.com"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63" Type="http://schemas.openxmlformats.org/officeDocument/2006/relationships/hyperlink" Target="mailto:itsentaka@gmail.com" TargetMode="External"/><Relationship Id="rId68" Type="http://schemas.openxmlformats.org/officeDocument/2006/relationships/vmlDrawing" Target="../drawings/vmlDrawing3.vm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hyperlink" Target="mailto:andrew.jurgilas@gmail.com" TargetMode="External"/><Relationship Id="rId66" Type="http://schemas.openxmlformats.org/officeDocument/2006/relationships/hyperlink" Target="mailto:saulika@outlook.com" TargetMode="External"/><Relationship Id="rId5" Type="http://schemas.openxmlformats.org/officeDocument/2006/relationships/hyperlink" Target="mailto:dashca.ne@gmail.com" TargetMode="External"/><Relationship Id="rId61" Type="http://schemas.openxmlformats.org/officeDocument/2006/relationships/hyperlink" Target="mailto:mateo.rendonj@gmail.com" TargetMode="External"/><Relationship Id="rId19" Type="http://schemas.openxmlformats.org/officeDocument/2006/relationships/hyperlink" Target="mailto:anjaemeliewinter@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hyperlink" Target="mailto:elina.nagaeva@helsinki.fi" TargetMode="External"/><Relationship Id="rId64" Type="http://schemas.openxmlformats.org/officeDocument/2006/relationships/hyperlink" Target="mailto:hollylrandall@gmail.com" TargetMode="External"/><Relationship Id="rId69" Type="http://schemas.openxmlformats.org/officeDocument/2006/relationships/comments" Target="../comments3.xml"/><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59" Type="http://schemas.openxmlformats.org/officeDocument/2006/relationships/hyperlink" Target="mailto:arthur@schurgin.com" TargetMode="External"/><Relationship Id="rId67" Type="http://schemas.openxmlformats.org/officeDocument/2006/relationships/printerSettings" Target="../printerSettings/printerSettings4.bin"/><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62" Type="http://schemas.openxmlformats.org/officeDocument/2006/relationships/hyperlink" Target="mailto:kristine.alanko@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hyperlink" Target="mailto:Fatimaverwijnen@gmail.com" TargetMode="Externa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 Id="rId60" Type="http://schemas.openxmlformats.org/officeDocument/2006/relationships/hyperlink" Target="mailto:benjamin.mudge@bipolardisorder.me" TargetMode="External"/><Relationship Id="rId65" Type="http://schemas.openxmlformats.org/officeDocument/2006/relationships/hyperlink" Target="mailto:CollinPrice@mednet.ucla.edu"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39" Type="http://schemas.openxmlformats.org/officeDocument/2006/relationships/hyperlink" Target="mailto:vadims.murasovs@gmail.com" TargetMode="External"/><Relationship Id="rId34" Type="http://schemas.openxmlformats.org/officeDocument/2006/relationships/hyperlink" Target="mailto:e.de.gasperis@student.vu.nl"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hyperlink" Target="mailto:ollipuolakka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40" Type="http://schemas.openxmlformats.org/officeDocument/2006/relationships/printerSettings" Target="../printerSettings/printerSettings6.bin"/><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1108"/>
  <sheetViews>
    <sheetView tabSelected="1" zoomScaleNormal="100" workbookViewId="0">
      <pane xSplit="7" ySplit="4" topLeftCell="H543" activePane="bottomRight" state="frozen"/>
      <selection pane="topRight" activeCell="H1" sqref="H1"/>
      <selection pane="bottomLeft" activeCell="A4" sqref="A4"/>
      <selection pane="bottomRight" activeCell="AE567" sqref="AE567"/>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2" t="s">
        <v>0</v>
      </c>
      <c r="B1" s="112"/>
      <c r="C1" s="112"/>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COUNTIF(R5:R1238, 17)</f>
        <v>74</v>
      </c>
      <c r="S1" s="104">
        <f>COUNTIF(S5:S1238, 18)</f>
        <v>80</v>
      </c>
      <c r="T1" s="104">
        <f>COUNTIF(T5:T1238, 19)</f>
        <v>124</v>
      </c>
      <c r="U1" s="104">
        <f>COUNTIF(U5:U1238, 20)</f>
        <v>83</v>
      </c>
      <c r="V1" s="104">
        <f>COUNTIF(V5:V1238, 21)</f>
        <v>153</v>
      </c>
      <c r="W1" s="104">
        <f>COUNTIF(W5:W1238, 22)</f>
        <v>235</v>
      </c>
      <c r="X1" s="104">
        <f>COUNTIF(X5:X1238, 23)</f>
        <v>196</v>
      </c>
      <c r="Y1" s="104">
        <f>COUNTIF(Y5:Y1238, 24)</f>
        <v>232</v>
      </c>
      <c r="Z1" s="104">
        <f>COUNTIF(Z5:Z1238, 25)</f>
        <v>6</v>
      </c>
      <c r="AA1" s="4" t="str">
        <f>CONCATENATE("Tyhjiä: ", COUNTIF(AA5:AA387, 0))</f>
        <v>Tyhjiä: 10</v>
      </c>
      <c r="AB1" s="16" t="str">
        <f>CONCATENATE("K17: ", COUNTIF(AB5:AB387, "K17"))</f>
        <v>K17: 15</v>
      </c>
      <c r="AD1" s="17" t="str">
        <f>CONCATENATE("K19: ", COUNTIF(AB5:AB387, "K19"))</f>
        <v>K19: 24</v>
      </c>
      <c r="AE1" s="114" t="s">
        <v>2800</v>
      </c>
      <c r="AG1" s="104">
        <f>COUNTIF(AG5:AG1238, "x")</f>
        <v>80</v>
      </c>
      <c r="AL1" s="70" t="s">
        <v>1890</v>
      </c>
      <c r="AM1"/>
      <c r="AN1"/>
      <c r="AO1" s="67"/>
      <c r="AP1"/>
    </row>
    <row r="2" spans="1:42" ht="15" x14ac:dyDescent="0.25">
      <c r="B2" s="13"/>
      <c r="C2" s="13"/>
      <c r="D2" s="18"/>
      <c r="E2" s="65"/>
      <c r="F2" s="47"/>
      <c r="G2" s="14"/>
      <c r="H2" s="14"/>
      <c r="I2" s="14"/>
      <c r="J2" s="14"/>
      <c r="K2" s="14"/>
      <c r="L2" s="22"/>
      <c r="M2" s="15"/>
      <c r="N2" s="15"/>
      <c r="O2" s="15"/>
      <c r="P2" s="15"/>
      <c r="Q2" s="102"/>
      <c r="R2" s="4"/>
      <c r="S2" s="4"/>
      <c r="AB2" s="16"/>
      <c r="AD2" s="17"/>
      <c r="AE2" s="114"/>
      <c r="AL2" s="70" t="s">
        <v>1891</v>
      </c>
      <c r="AM2"/>
      <c r="AN2"/>
      <c r="AO2" s="67"/>
      <c r="AP2"/>
    </row>
    <row r="3" spans="1:42" ht="15.75" customHeight="1" x14ac:dyDescent="0.25">
      <c r="A3" s="18">
        <f>COUNTA(A5:A1138)</f>
        <v>563</v>
      </c>
      <c r="B3" s="18">
        <f>COUNTA(B5:B1138)</f>
        <v>562</v>
      </c>
      <c r="C3" s="47"/>
      <c r="D3" s="18">
        <f>COUNTA(D5:D1138)</f>
        <v>564</v>
      </c>
      <c r="E3" s="47"/>
      <c r="F3" s="47"/>
      <c r="G3" s="19">
        <f>COUNTIF(G5:G1147, "V")</f>
        <v>197</v>
      </c>
      <c r="H3" s="19">
        <f>COUNTIF(H5:H1147, "K")</f>
        <v>361</v>
      </c>
      <c r="I3" s="19">
        <f>COUNTIF(I5:I1147, "VL")</f>
        <v>17</v>
      </c>
      <c r="J3" s="19">
        <f>COUNTIF(J5:J1147, "HV")</f>
        <v>8</v>
      </c>
      <c r="K3" s="19">
        <f>COUNTIF(K5:K1147, "HVL")</f>
        <v>6</v>
      </c>
      <c r="L3" s="22"/>
      <c r="M3" s="20" t="s">
        <v>220</v>
      </c>
      <c r="O3" s="21" t="s">
        <v>189</v>
      </c>
      <c r="P3" s="22"/>
      <c r="Q3" s="30"/>
      <c r="R3" s="113" t="s">
        <v>1</v>
      </c>
      <c r="S3" s="113"/>
      <c r="T3" s="113"/>
      <c r="U3" s="113"/>
      <c r="V3" s="13"/>
      <c r="W3" s="13"/>
      <c r="X3" s="13"/>
      <c r="Y3" s="13"/>
      <c r="Z3" s="13"/>
      <c r="AA3" s="20" t="str">
        <f>CONCATENATE("17: ", COUNTIF(AA5:AA387, 17))</f>
        <v>17: 15</v>
      </c>
      <c r="AB3" s="17" t="str">
        <f>CONCATENATE("K18: ", COUNTIF(AB5:AB387, "K18"))</f>
        <v>K18: 14</v>
      </c>
      <c r="AD3" s="16"/>
      <c r="AE3" s="114"/>
      <c r="AI3">
        <f>COUNTIF(AI5:AI1147,"*@*")</f>
        <v>161</v>
      </c>
      <c r="AJ3">
        <f>COUNTIF(AJ5:AJ1147,"*@*")</f>
        <v>30</v>
      </c>
      <c r="AL3" s="4">
        <f>COUNTA(AL5:AL1147)</f>
        <v>160</v>
      </c>
      <c r="AM3" s="4">
        <f>COUNTA(AM5:AM1147)</f>
        <v>160</v>
      </c>
      <c r="AN3" s="4">
        <f>COUNTA(AN5:AN1147)</f>
        <v>160</v>
      </c>
      <c r="AO3" s="4">
        <f>COUNTA(AO5:AO1147)</f>
        <v>160</v>
      </c>
      <c r="AP3" s="4">
        <f>COUNTA(AP5:AP1147)</f>
        <v>159</v>
      </c>
    </row>
    <row r="4" spans="1:42" ht="45" customHeight="1" x14ac:dyDescent="0.25">
      <c r="A4" s="23" t="s">
        <v>3</v>
      </c>
      <c r="B4" s="23" t="s">
        <v>2</v>
      </c>
      <c r="C4" s="23" t="s">
        <v>4</v>
      </c>
      <c r="D4" s="23" t="s">
        <v>224</v>
      </c>
      <c r="E4" s="23" t="s">
        <v>85</v>
      </c>
      <c r="F4" s="25" t="s">
        <v>461</v>
      </c>
      <c r="G4" s="14" t="s">
        <v>228</v>
      </c>
      <c r="H4" s="14" t="s">
        <v>229</v>
      </c>
      <c r="I4" s="14" t="s">
        <v>542</v>
      </c>
      <c r="J4" s="64" t="s">
        <v>1780</v>
      </c>
      <c r="K4" s="14" t="s">
        <v>1781</v>
      </c>
      <c r="L4" s="105" t="s">
        <v>2806</v>
      </c>
      <c r="M4" s="13" t="s">
        <v>221</v>
      </c>
      <c r="N4" s="22" t="s">
        <v>207</v>
      </c>
      <c r="O4" s="22" t="s">
        <v>208</v>
      </c>
      <c r="P4" s="22" t="s">
        <v>209</v>
      </c>
      <c r="Q4" s="106" t="s">
        <v>2784</v>
      </c>
      <c r="R4" s="13">
        <v>17</v>
      </c>
      <c r="S4" s="13">
        <v>18</v>
      </c>
      <c r="T4" s="13">
        <v>19</v>
      </c>
      <c r="U4" s="13">
        <v>20</v>
      </c>
      <c r="V4" s="13">
        <v>21</v>
      </c>
      <c r="W4" s="13">
        <v>22</v>
      </c>
      <c r="X4" s="13">
        <v>23</v>
      </c>
      <c r="Y4" s="13">
        <v>24</v>
      </c>
      <c r="Z4" s="13">
        <v>25</v>
      </c>
      <c r="AA4" s="20" t="s">
        <v>230</v>
      </c>
      <c r="AB4" s="20" t="s">
        <v>231</v>
      </c>
      <c r="AC4" s="24" t="s">
        <v>376</v>
      </c>
      <c r="AD4" s="24" t="s">
        <v>84</v>
      </c>
      <c r="AE4" s="114"/>
      <c r="AF4" s="26" t="s">
        <v>222</v>
      </c>
      <c r="AG4" s="24" t="s">
        <v>1663</v>
      </c>
      <c r="AH4" s="27" t="s">
        <v>223</v>
      </c>
      <c r="AI4" t="s">
        <v>1676</v>
      </c>
      <c r="AJ4" s="76" t="s">
        <v>1943</v>
      </c>
      <c r="AK4" s="82" t="s">
        <v>2981</v>
      </c>
      <c r="AL4" s="5" t="s">
        <v>1750</v>
      </c>
      <c r="AM4" s="100" t="s">
        <v>2222</v>
      </c>
      <c r="AN4" s="101" t="s">
        <v>2223</v>
      </c>
      <c r="AO4" s="100" t="s">
        <v>2224</v>
      </c>
      <c r="AP4" s="100" t="s">
        <v>2225</v>
      </c>
    </row>
    <row r="5" spans="1:42" ht="14.25" customHeight="1" x14ac:dyDescent="0.2">
      <c r="A5" s="28" t="str">
        <f t="shared" ref="A5:A35" si="0">IF(ISERR(FIND(" ",D5)),"",LEFT(D5,FIND(" ",D5)-1))</f>
        <v>Aleksi</v>
      </c>
      <c r="B5" t="str">
        <f>TRIM(RIGHT(SUBSTITUTE(D5," ",REPT(" ",LEN(D5))),LEN(D5)))</f>
        <v>Hupli</v>
      </c>
      <c r="C5" s="50" t="s">
        <v>1634</v>
      </c>
      <c r="D5" s="28" t="s">
        <v>149</v>
      </c>
      <c r="E5" s="28" t="s">
        <v>86</v>
      </c>
      <c r="F5" s="4">
        <v>1</v>
      </c>
      <c r="G5" s="37" t="s">
        <v>228</v>
      </c>
      <c r="H5" s="19"/>
      <c r="I5" s="19"/>
      <c r="J5" s="19"/>
      <c r="K5" s="19"/>
      <c r="L5" s="32" t="s">
        <v>2421</v>
      </c>
      <c r="M5" s="31" t="s">
        <v>239</v>
      </c>
      <c r="N5" s="32" t="s">
        <v>190</v>
      </c>
      <c r="O5" s="32" t="s">
        <v>191</v>
      </c>
      <c r="P5" s="32" t="s">
        <v>188</v>
      </c>
      <c r="Q5" s="30"/>
      <c r="R5" s="33">
        <v>17</v>
      </c>
      <c r="S5" s="34"/>
      <c r="T5" s="34"/>
      <c r="U5" s="34"/>
      <c r="V5" s="34">
        <v>21</v>
      </c>
      <c r="W5" s="34"/>
      <c r="X5" s="34"/>
      <c r="Y5" s="34">
        <v>24</v>
      </c>
      <c r="Z5" s="34"/>
      <c r="AA5" s="4">
        <f>MAX(R5:Y5)</f>
        <v>24</v>
      </c>
      <c r="AB5" s="4" t="str">
        <f t="shared" ref="AB5:AB36" si="1">CONCATENATE(G5,H5,AA5)</f>
        <v>V24</v>
      </c>
      <c r="AC5" s="4" t="s">
        <v>229</v>
      </c>
      <c r="AD5" s="32" t="s">
        <v>232</v>
      </c>
      <c r="AI5" t="s">
        <v>1634</v>
      </c>
      <c r="AK5" s="5" t="s">
        <v>504</v>
      </c>
      <c r="AL5" s="5" t="s">
        <v>1355</v>
      </c>
      <c r="AM5" s="30" t="s">
        <v>1355</v>
      </c>
      <c r="AN5" s="4" t="s">
        <v>1355</v>
      </c>
      <c r="AO5" s="5" t="s">
        <v>1355</v>
      </c>
      <c r="AP5" s="5" t="s">
        <v>1355</v>
      </c>
    </row>
    <row r="6" spans="1:42" ht="14.25" customHeight="1" x14ac:dyDescent="0.2">
      <c r="A6" s="28" t="str">
        <f t="shared" si="0"/>
        <v>Volodymyr</v>
      </c>
      <c r="B6" t="s">
        <v>505</v>
      </c>
      <c r="C6" t="s">
        <v>44</v>
      </c>
      <c r="D6" s="28" t="s">
        <v>150</v>
      </c>
      <c r="E6" s="28" t="s">
        <v>87</v>
      </c>
      <c r="F6" s="4">
        <v>2</v>
      </c>
      <c r="G6" s="33" t="s">
        <v>228</v>
      </c>
      <c r="H6" s="19"/>
      <c r="I6" s="19"/>
      <c r="J6" s="19"/>
      <c r="K6" s="19"/>
      <c r="L6" s="32" t="s">
        <v>2421</v>
      </c>
      <c r="M6" s="31" t="s">
        <v>239</v>
      </c>
      <c r="N6" s="32" t="s">
        <v>190</v>
      </c>
      <c r="O6" s="32" t="s">
        <v>191</v>
      </c>
      <c r="P6" s="32" t="s">
        <v>188</v>
      </c>
      <c r="Q6" s="30"/>
      <c r="R6" s="33">
        <v>17</v>
      </c>
      <c r="S6" s="33">
        <v>18</v>
      </c>
      <c r="T6" s="33">
        <v>19</v>
      </c>
      <c r="U6" s="33">
        <v>20</v>
      </c>
      <c r="V6" s="33"/>
      <c r="W6" s="33"/>
      <c r="X6" s="33">
        <v>23</v>
      </c>
      <c r="Y6" s="33"/>
      <c r="Z6" s="33"/>
      <c r="AA6" s="4">
        <f t="shared" ref="AA6:AA69" si="2">MAX(R6:Y6)</f>
        <v>23</v>
      </c>
      <c r="AB6" s="4" t="str">
        <f t="shared" si="1"/>
        <v>V23</v>
      </c>
      <c r="AC6" s="4" t="s">
        <v>229</v>
      </c>
      <c r="AD6" s="32" t="s">
        <v>232</v>
      </c>
      <c r="AE6" s="4">
        <v>1</v>
      </c>
      <c r="AI6" t="s">
        <v>44</v>
      </c>
      <c r="AK6" s="5" t="s">
        <v>504</v>
      </c>
      <c r="AL6" s="98" t="s">
        <v>1355</v>
      </c>
      <c r="AM6" s="30" t="s">
        <v>1355</v>
      </c>
      <c r="AN6" s="4" t="s">
        <v>1355</v>
      </c>
      <c r="AO6" s="98" t="s">
        <v>1355</v>
      </c>
      <c r="AP6" s="98" t="s">
        <v>1355</v>
      </c>
    </row>
    <row r="7" spans="1:42" ht="14.25" customHeight="1" x14ac:dyDescent="0.2">
      <c r="A7" s="28" t="str">
        <f t="shared" si="0"/>
        <v>Sakari</v>
      </c>
      <c r="B7" t="str">
        <f t="shared" ref="B7:B35" si="3">TRIM(RIGHT(SUBSTITUTE(D7," ",REPT(" ",LEN(D7))),LEN(D7)))</f>
        <v>Rusanen</v>
      </c>
      <c r="C7" t="s">
        <v>59</v>
      </c>
      <c r="D7" s="28" t="s">
        <v>152</v>
      </c>
      <c r="E7" s="28" t="s">
        <v>89</v>
      </c>
      <c r="F7" s="4">
        <v>2</v>
      </c>
      <c r="G7" s="33" t="s">
        <v>228</v>
      </c>
      <c r="H7" s="19"/>
      <c r="I7" s="19"/>
      <c r="J7" s="19"/>
      <c r="K7" s="19"/>
      <c r="L7" s="32" t="s">
        <v>2422</v>
      </c>
      <c r="M7" s="31" t="s">
        <v>240</v>
      </c>
      <c r="N7" s="32" t="s">
        <v>192</v>
      </c>
      <c r="O7" s="32" t="s">
        <v>193</v>
      </c>
      <c r="P7" s="32" t="s">
        <v>194</v>
      </c>
      <c r="Q7" s="30"/>
      <c r="R7" s="33">
        <v>17</v>
      </c>
      <c r="S7" s="33">
        <v>18</v>
      </c>
      <c r="T7" s="34">
        <v>19</v>
      </c>
      <c r="U7" s="34">
        <v>20</v>
      </c>
      <c r="V7" s="34">
        <v>21</v>
      </c>
      <c r="W7" s="34">
        <v>22</v>
      </c>
      <c r="X7" s="34">
        <v>23</v>
      </c>
      <c r="Y7" s="34">
        <v>24</v>
      </c>
      <c r="Z7" s="34"/>
      <c r="AA7" s="4">
        <f t="shared" si="2"/>
        <v>24</v>
      </c>
      <c r="AB7" s="4" t="str">
        <f t="shared" si="1"/>
        <v>V24</v>
      </c>
      <c r="AC7" s="4" t="s">
        <v>229</v>
      </c>
      <c r="AD7" s="4">
        <v>1</v>
      </c>
      <c r="AE7" s="4">
        <v>1</v>
      </c>
      <c r="AI7" t="s">
        <v>59</v>
      </c>
      <c r="AK7" s="5" t="s">
        <v>504</v>
      </c>
      <c r="AL7" s="98" t="s">
        <v>1355</v>
      </c>
      <c r="AM7" s="30" t="s">
        <v>1355</v>
      </c>
      <c r="AN7" s="4" t="s">
        <v>1355</v>
      </c>
      <c r="AO7" s="98" t="s">
        <v>1355</v>
      </c>
      <c r="AP7" s="98" t="s">
        <v>1355</v>
      </c>
    </row>
    <row r="8" spans="1:42" ht="14.25" customHeight="1" x14ac:dyDescent="0.2">
      <c r="A8" s="28" t="str">
        <f t="shared" si="0"/>
        <v>Jani</v>
      </c>
      <c r="B8" t="str">
        <f t="shared" si="3"/>
        <v>Kajanoja</v>
      </c>
      <c r="C8" t="s">
        <v>25</v>
      </c>
      <c r="D8" s="18" t="s">
        <v>151</v>
      </c>
      <c r="E8" s="18" t="s">
        <v>86</v>
      </c>
      <c r="F8" s="4">
        <v>1</v>
      </c>
      <c r="G8" s="33" t="s">
        <v>228</v>
      </c>
      <c r="H8" s="19"/>
      <c r="I8" s="19"/>
      <c r="J8" s="19"/>
      <c r="K8" s="19"/>
      <c r="L8" s="32" t="s">
        <v>2422</v>
      </c>
      <c r="M8" s="31" t="s">
        <v>240</v>
      </c>
      <c r="N8" s="32" t="s">
        <v>192</v>
      </c>
      <c r="O8" s="32" t="s">
        <v>193</v>
      </c>
      <c r="P8" s="32" t="s">
        <v>194</v>
      </c>
      <c r="Q8" s="30"/>
      <c r="R8" s="33">
        <v>17</v>
      </c>
      <c r="S8" s="33">
        <v>18</v>
      </c>
      <c r="T8" s="33">
        <v>19</v>
      </c>
      <c r="U8" s="33">
        <v>20</v>
      </c>
      <c r="V8" s="33"/>
      <c r="W8" s="33">
        <v>22</v>
      </c>
      <c r="X8" s="33"/>
      <c r="Y8" s="33">
        <v>24</v>
      </c>
      <c r="Z8" s="33"/>
      <c r="AA8" s="4">
        <f t="shared" si="2"/>
        <v>24</v>
      </c>
      <c r="AB8" s="4" t="str">
        <f t="shared" si="1"/>
        <v>V24</v>
      </c>
      <c r="AC8" s="4" t="s">
        <v>229</v>
      </c>
      <c r="AD8" s="4">
        <v>1</v>
      </c>
      <c r="AE8" s="4">
        <v>1</v>
      </c>
      <c r="AI8" t="s">
        <v>25</v>
      </c>
      <c r="AK8" s="5" t="s">
        <v>504</v>
      </c>
      <c r="AL8" s="98" t="s">
        <v>1355</v>
      </c>
      <c r="AM8" s="30" t="s">
        <v>1355</v>
      </c>
      <c r="AN8" s="4" t="s">
        <v>1355</v>
      </c>
      <c r="AO8" s="98" t="s">
        <v>1355</v>
      </c>
      <c r="AP8" s="98" t="s">
        <v>1355</v>
      </c>
    </row>
    <row r="9" spans="1:42" ht="14.25" customHeight="1" x14ac:dyDescent="0.2">
      <c r="A9" s="28" t="str">
        <f t="shared" si="0"/>
        <v>Oskari</v>
      </c>
      <c r="B9" t="str">
        <f t="shared" si="3"/>
        <v>Kantonen</v>
      </c>
      <c r="C9" t="s">
        <v>28</v>
      </c>
      <c r="D9" s="28" t="s">
        <v>154</v>
      </c>
      <c r="E9" s="28" t="s">
        <v>86</v>
      </c>
      <c r="F9" s="4" t="str">
        <f>IF(H9="K","-","")</f>
        <v>-</v>
      </c>
      <c r="G9" s="19"/>
      <c r="H9" s="29" t="s">
        <v>229</v>
      </c>
      <c r="I9" s="19"/>
      <c r="J9" s="19"/>
      <c r="K9" s="19"/>
      <c r="L9" s="32" t="s">
        <v>2423</v>
      </c>
      <c r="M9" s="31" t="s">
        <v>241</v>
      </c>
      <c r="N9" s="32" t="s">
        <v>192</v>
      </c>
      <c r="O9" s="32" t="s">
        <v>193</v>
      </c>
      <c r="P9" s="32" t="s">
        <v>203</v>
      </c>
      <c r="Q9" s="30"/>
      <c r="R9" s="33">
        <v>17</v>
      </c>
      <c r="S9" s="33">
        <v>18</v>
      </c>
      <c r="T9" s="34"/>
      <c r="U9" s="34"/>
      <c r="V9" s="34">
        <v>21</v>
      </c>
      <c r="W9" s="34">
        <v>22</v>
      </c>
      <c r="X9" s="34">
        <v>23</v>
      </c>
      <c r="Y9" s="34">
        <v>24</v>
      </c>
      <c r="Z9" s="34"/>
      <c r="AA9" s="4">
        <f t="shared" si="2"/>
        <v>24</v>
      </c>
      <c r="AB9" s="4" t="str">
        <f t="shared" si="1"/>
        <v>K24</v>
      </c>
      <c r="AC9" s="4" t="s">
        <v>229</v>
      </c>
      <c r="AD9" s="4">
        <v>1</v>
      </c>
      <c r="AK9" s="5" t="s">
        <v>504</v>
      </c>
      <c r="AL9" s="98"/>
      <c r="AO9" s="98"/>
      <c r="AP9" s="98"/>
    </row>
    <row r="10" spans="1:42" ht="14.25" customHeight="1" x14ac:dyDescent="0.2">
      <c r="A10" s="28" t="str">
        <f t="shared" si="0"/>
        <v>Janne</v>
      </c>
      <c r="B10" t="str">
        <f t="shared" si="3"/>
        <v>Nahkuri</v>
      </c>
      <c r="C10" t="s">
        <v>45</v>
      </c>
      <c r="D10" s="28" t="s">
        <v>153</v>
      </c>
      <c r="E10" s="28" t="s">
        <v>87</v>
      </c>
      <c r="F10" s="4">
        <v>2</v>
      </c>
      <c r="G10" s="33" t="s">
        <v>228</v>
      </c>
      <c r="H10" s="19"/>
      <c r="I10" s="19"/>
      <c r="J10" s="19"/>
      <c r="K10" s="19"/>
      <c r="L10" s="32" t="s">
        <v>2423</v>
      </c>
      <c r="M10" s="31" t="s">
        <v>241</v>
      </c>
      <c r="N10" s="32" t="s">
        <v>192</v>
      </c>
      <c r="O10" s="32" t="s">
        <v>193</v>
      </c>
      <c r="P10" s="32" t="s">
        <v>203</v>
      </c>
      <c r="Q10" s="30"/>
      <c r="R10" s="33">
        <v>17</v>
      </c>
      <c r="S10" s="33">
        <v>18</v>
      </c>
      <c r="T10" s="34">
        <v>19</v>
      </c>
      <c r="U10" s="34"/>
      <c r="V10" s="34">
        <v>21</v>
      </c>
      <c r="W10" s="34">
        <v>22</v>
      </c>
      <c r="X10" s="34">
        <v>23</v>
      </c>
      <c r="Y10" s="34">
        <v>24</v>
      </c>
      <c r="Z10" s="34"/>
      <c r="AA10" s="4">
        <f t="shared" si="2"/>
        <v>24</v>
      </c>
      <c r="AB10" s="4" t="str">
        <f t="shared" si="1"/>
        <v>V24</v>
      </c>
      <c r="AC10" s="4" t="s">
        <v>229</v>
      </c>
      <c r="AD10" s="4">
        <v>1</v>
      </c>
      <c r="AE10" s="4">
        <v>1</v>
      </c>
      <c r="AI10" s="18" t="s">
        <v>45</v>
      </c>
      <c r="AK10" s="5" t="s">
        <v>504</v>
      </c>
      <c r="AL10" s="98" t="s">
        <v>1355</v>
      </c>
      <c r="AM10" s="30" t="s">
        <v>1355</v>
      </c>
      <c r="AN10" s="4" t="s">
        <v>1355</v>
      </c>
      <c r="AO10" s="98" t="s">
        <v>1355</v>
      </c>
      <c r="AP10" s="98" t="s">
        <v>1355</v>
      </c>
    </row>
    <row r="11" spans="1:42" ht="14.25" customHeight="1" x14ac:dyDescent="0.2">
      <c r="A11" s="28" t="str">
        <f t="shared" si="0"/>
        <v>Iikka</v>
      </c>
      <c r="B11" t="str">
        <f t="shared" si="3"/>
        <v>Yli-Kyyny</v>
      </c>
      <c r="C11" t="s">
        <v>75</v>
      </c>
      <c r="D11" s="18" t="s">
        <v>155</v>
      </c>
      <c r="E11" s="18" t="s">
        <v>87</v>
      </c>
      <c r="F11" s="4">
        <v>2</v>
      </c>
      <c r="G11" s="33" t="s">
        <v>228</v>
      </c>
      <c r="H11" s="19"/>
      <c r="I11" s="19"/>
      <c r="J11" s="19"/>
      <c r="K11" s="19"/>
      <c r="L11" s="32" t="s">
        <v>2423</v>
      </c>
      <c r="M11" s="31" t="s">
        <v>241</v>
      </c>
      <c r="N11" s="32" t="s">
        <v>192</v>
      </c>
      <c r="O11" s="32" t="s">
        <v>193</v>
      </c>
      <c r="P11" s="32" t="s">
        <v>203</v>
      </c>
      <c r="Q11" s="30"/>
      <c r="R11" s="33">
        <v>17</v>
      </c>
      <c r="S11" s="33">
        <v>18</v>
      </c>
      <c r="T11" s="34"/>
      <c r="U11" s="34">
        <v>20</v>
      </c>
      <c r="V11" s="34">
        <v>21</v>
      </c>
      <c r="W11" s="34">
        <v>22</v>
      </c>
      <c r="X11" s="34">
        <v>23</v>
      </c>
      <c r="Y11" s="34">
        <v>24</v>
      </c>
      <c r="Z11" s="34"/>
      <c r="AA11" s="4">
        <f t="shared" si="2"/>
        <v>24</v>
      </c>
      <c r="AB11" s="4" t="str">
        <f t="shared" si="1"/>
        <v>V24</v>
      </c>
      <c r="AC11" s="4" t="s">
        <v>229</v>
      </c>
      <c r="AD11" s="4">
        <v>1</v>
      </c>
      <c r="AE11" s="4">
        <v>1</v>
      </c>
      <c r="AI11" s="18" t="s">
        <v>75</v>
      </c>
      <c r="AK11" s="5" t="s">
        <v>504</v>
      </c>
      <c r="AL11" s="98" t="s">
        <v>1355</v>
      </c>
      <c r="AM11" s="30" t="s">
        <v>1355</v>
      </c>
      <c r="AN11" s="4" t="s">
        <v>1355</v>
      </c>
      <c r="AO11" s="98" t="s">
        <v>1355</v>
      </c>
      <c r="AP11" s="98" t="s">
        <v>1355</v>
      </c>
    </row>
    <row r="12" spans="1:42" ht="14.25" customHeight="1" x14ac:dyDescent="0.2">
      <c r="A12" s="28" t="str">
        <f t="shared" si="0"/>
        <v>Samuli</v>
      </c>
      <c r="B12" t="str">
        <f t="shared" si="3"/>
        <v>Kangaslampi</v>
      </c>
      <c r="C12" t="s">
        <v>27</v>
      </c>
      <c r="D12" s="18" t="s">
        <v>156</v>
      </c>
      <c r="E12" s="18" t="s">
        <v>88</v>
      </c>
      <c r="F12" s="4">
        <v>2</v>
      </c>
      <c r="G12" s="33" t="s">
        <v>228</v>
      </c>
      <c r="H12" s="19"/>
      <c r="I12" s="19"/>
      <c r="J12" s="19"/>
      <c r="K12" s="19"/>
      <c r="L12" s="32" t="s">
        <v>2424</v>
      </c>
      <c r="M12" s="31" t="s">
        <v>242</v>
      </c>
      <c r="N12" s="32" t="s">
        <v>192</v>
      </c>
      <c r="O12" s="32" t="s">
        <v>193</v>
      </c>
      <c r="P12" s="32" t="s">
        <v>190</v>
      </c>
      <c r="Q12" s="30"/>
      <c r="R12" s="33">
        <v>17</v>
      </c>
      <c r="S12" s="33">
        <v>18</v>
      </c>
      <c r="T12" s="34"/>
      <c r="U12" s="34"/>
      <c r="V12" s="34"/>
      <c r="W12" s="34">
        <v>22</v>
      </c>
      <c r="X12" s="34"/>
      <c r="Y12" s="34">
        <v>24</v>
      </c>
      <c r="Z12" s="34"/>
      <c r="AA12" s="4">
        <f t="shared" si="2"/>
        <v>24</v>
      </c>
      <c r="AB12" s="4" t="str">
        <f t="shared" si="1"/>
        <v>V24</v>
      </c>
      <c r="AC12" s="4" t="s">
        <v>229</v>
      </c>
      <c r="AD12" s="4">
        <v>1</v>
      </c>
      <c r="AE12" s="4">
        <v>1</v>
      </c>
      <c r="AI12" t="s">
        <v>27</v>
      </c>
      <c r="AK12" s="5" t="s">
        <v>504</v>
      </c>
      <c r="AL12" s="98" t="s">
        <v>1355</v>
      </c>
      <c r="AM12" s="30" t="s">
        <v>1355</v>
      </c>
      <c r="AN12" s="4" t="s">
        <v>1355</v>
      </c>
      <c r="AO12" s="98" t="s">
        <v>1355</v>
      </c>
      <c r="AP12" s="98" t="s">
        <v>1355</v>
      </c>
    </row>
    <row r="13" spans="1:42" ht="14.25" customHeight="1" x14ac:dyDescent="0.2">
      <c r="A13" s="28" t="str">
        <f t="shared" si="0"/>
        <v>Henry</v>
      </c>
      <c r="B13" t="str">
        <f t="shared" si="3"/>
        <v>Soinnunmaa</v>
      </c>
      <c r="C13" s="50" t="s">
        <v>1049</v>
      </c>
      <c r="D13" s="28" t="s">
        <v>1048</v>
      </c>
      <c r="E13" s="28" t="s">
        <v>87</v>
      </c>
      <c r="F13" s="4">
        <v>2</v>
      </c>
      <c r="G13" s="33" t="s">
        <v>228</v>
      </c>
      <c r="H13" s="19"/>
      <c r="I13" s="19"/>
      <c r="J13" s="19"/>
      <c r="K13" s="19"/>
      <c r="L13" s="32" t="s">
        <v>2425</v>
      </c>
      <c r="M13" s="31" t="s">
        <v>243</v>
      </c>
      <c r="N13" s="32" t="s">
        <v>192</v>
      </c>
      <c r="O13" s="32" t="s">
        <v>193</v>
      </c>
      <c r="P13" s="32" t="s">
        <v>200</v>
      </c>
      <c r="Q13" s="30"/>
      <c r="R13" s="33">
        <v>17</v>
      </c>
      <c r="S13" s="33">
        <v>18</v>
      </c>
      <c r="T13" s="34"/>
      <c r="U13" s="34"/>
      <c r="V13" s="34">
        <v>21</v>
      </c>
      <c r="W13" s="34">
        <v>22</v>
      </c>
      <c r="X13" s="34"/>
      <c r="Y13" s="34"/>
      <c r="Z13" s="34"/>
      <c r="AA13" s="4">
        <f t="shared" si="2"/>
        <v>22</v>
      </c>
      <c r="AB13" s="4" t="str">
        <f t="shared" si="1"/>
        <v>V22</v>
      </c>
      <c r="AC13" s="4" t="s">
        <v>229</v>
      </c>
      <c r="AD13" s="4">
        <v>1</v>
      </c>
      <c r="AE13" s="4">
        <v>1</v>
      </c>
      <c r="AI13" s="18" t="s">
        <v>1049</v>
      </c>
      <c r="AK13" s="5" t="s">
        <v>504</v>
      </c>
      <c r="AL13" s="98" t="s">
        <v>1355</v>
      </c>
      <c r="AM13" s="30" t="s">
        <v>1355</v>
      </c>
      <c r="AN13" s="4" t="s">
        <v>1355</v>
      </c>
      <c r="AO13" s="98" t="s">
        <v>1355</v>
      </c>
      <c r="AP13" s="98" t="s">
        <v>1355</v>
      </c>
    </row>
    <row r="14" spans="1:42" ht="14.25" customHeight="1" x14ac:dyDescent="0.2">
      <c r="A14" s="28" t="str">
        <f t="shared" si="0"/>
        <v>Juulia</v>
      </c>
      <c r="B14" t="str">
        <f t="shared" si="3"/>
        <v>Järvenpää</v>
      </c>
      <c r="C14" t="s">
        <v>22</v>
      </c>
      <c r="D14" s="28" t="s">
        <v>157</v>
      </c>
      <c r="E14" s="28" t="s">
        <v>96</v>
      </c>
      <c r="F14" s="4">
        <v>2</v>
      </c>
      <c r="G14" s="33" t="s">
        <v>228</v>
      </c>
      <c r="H14" s="19"/>
      <c r="I14" s="19"/>
      <c r="J14" s="19"/>
      <c r="K14" s="19"/>
      <c r="L14" s="32" t="s">
        <v>2426</v>
      </c>
      <c r="M14" s="31" t="s">
        <v>244</v>
      </c>
      <c r="N14" s="32" t="s">
        <v>192</v>
      </c>
      <c r="O14" s="32" t="s">
        <v>204</v>
      </c>
      <c r="P14" s="32" t="s">
        <v>193</v>
      </c>
      <c r="Q14" s="30"/>
      <c r="R14" s="33">
        <v>17</v>
      </c>
      <c r="S14" s="33">
        <v>18</v>
      </c>
      <c r="T14" s="33">
        <v>19</v>
      </c>
      <c r="U14" s="33">
        <v>20</v>
      </c>
      <c r="V14" s="33">
        <v>21</v>
      </c>
      <c r="W14" s="33">
        <v>22</v>
      </c>
      <c r="X14" s="33"/>
      <c r="Y14" s="33"/>
      <c r="Z14" s="33"/>
      <c r="AA14" s="4">
        <f t="shared" si="2"/>
        <v>22</v>
      </c>
      <c r="AB14" s="4" t="str">
        <f t="shared" si="1"/>
        <v>V22</v>
      </c>
      <c r="AC14" s="4" t="s">
        <v>229</v>
      </c>
      <c r="AD14" s="4">
        <v>1</v>
      </c>
      <c r="AE14" s="4">
        <v>1</v>
      </c>
      <c r="AI14" s="18" t="s">
        <v>22</v>
      </c>
      <c r="AK14" s="5" t="s">
        <v>504</v>
      </c>
      <c r="AL14" s="98" t="s">
        <v>1355</v>
      </c>
      <c r="AM14" s="30" t="s">
        <v>1355</v>
      </c>
      <c r="AN14" s="4" t="s">
        <v>1355</v>
      </c>
      <c r="AO14" s="98" t="s">
        <v>1355</v>
      </c>
      <c r="AP14" s="98" t="s">
        <v>1355</v>
      </c>
    </row>
    <row r="15" spans="1:42" ht="14.25" customHeight="1" x14ac:dyDescent="0.2">
      <c r="A15" s="28" t="str">
        <f t="shared" si="0"/>
        <v>Jaakko</v>
      </c>
      <c r="B15" t="str">
        <f t="shared" si="3"/>
        <v>Heikkinen</v>
      </c>
      <c r="C15" t="s">
        <v>14</v>
      </c>
      <c r="D15" s="18" t="s">
        <v>158</v>
      </c>
      <c r="E15" s="18" t="s">
        <v>87</v>
      </c>
      <c r="F15" s="4">
        <v>2</v>
      </c>
      <c r="G15" s="33" t="s">
        <v>228</v>
      </c>
      <c r="H15" s="19"/>
      <c r="I15" s="19"/>
      <c r="J15" s="19"/>
      <c r="K15" s="19"/>
      <c r="L15" s="32" t="s">
        <v>2427</v>
      </c>
      <c r="M15" s="31" t="s">
        <v>245</v>
      </c>
      <c r="N15" s="32" t="s">
        <v>192</v>
      </c>
      <c r="O15" s="32" t="s">
        <v>204</v>
      </c>
      <c r="P15" s="32" t="s">
        <v>192</v>
      </c>
      <c r="Q15" s="30"/>
      <c r="R15" s="33">
        <v>17</v>
      </c>
      <c r="S15" s="34"/>
      <c r="T15" s="33">
        <v>19</v>
      </c>
      <c r="U15" s="33"/>
      <c r="V15" s="33"/>
      <c r="W15" s="33"/>
      <c r="X15" s="34"/>
      <c r="Y15" s="33"/>
      <c r="Z15" s="33"/>
      <c r="AA15" s="4">
        <f t="shared" si="2"/>
        <v>19</v>
      </c>
      <c r="AB15" s="4" t="str">
        <f t="shared" si="1"/>
        <v>V19</v>
      </c>
      <c r="AC15" s="4" t="s">
        <v>229</v>
      </c>
      <c r="AD15" s="4">
        <v>1</v>
      </c>
      <c r="AE15" s="4">
        <v>1</v>
      </c>
      <c r="AI15" s="79" t="s">
        <v>1971</v>
      </c>
      <c r="AJ15" s="50"/>
      <c r="AK15" s="5" t="s">
        <v>504</v>
      </c>
      <c r="AL15" s="98" t="s">
        <v>1355</v>
      </c>
      <c r="AM15" s="30" t="s">
        <v>1355</v>
      </c>
      <c r="AN15" s="4" t="s">
        <v>1355</v>
      </c>
      <c r="AO15" s="98" t="s">
        <v>1355</v>
      </c>
      <c r="AP15" s="98" t="s">
        <v>1355</v>
      </c>
    </row>
    <row r="16" spans="1:42" ht="14.25" customHeight="1" x14ac:dyDescent="0.2">
      <c r="A16" s="28" t="str">
        <f t="shared" si="0"/>
        <v>Riikka-Liisa</v>
      </c>
      <c r="B16" t="str">
        <f t="shared" si="3"/>
        <v>Ajantaival</v>
      </c>
      <c r="C16" t="s">
        <v>83</v>
      </c>
      <c r="D16" s="28" t="s">
        <v>159</v>
      </c>
      <c r="E16" s="28" t="s">
        <v>2986</v>
      </c>
      <c r="F16" s="4">
        <v>2</v>
      </c>
      <c r="G16" s="33" t="s">
        <v>228</v>
      </c>
      <c r="H16" s="19"/>
      <c r="I16" s="19"/>
      <c r="J16" s="19"/>
      <c r="K16" s="19"/>
      <c r="L16" s="32" t="s">
        <v>2428</v>
      </c>
      <c r="M16" s="31" t="s">
        <v>246</v>
      </c>
      <c r="N16" s="32" t="s">
        <v>192</v>
      </c>
      <c r="O16" s="32" t="s">
        <v>204</v>
      </c>
      <c r="P16" s="32" t="s">
        <v>216</v>
      </c>
      <c r="Q16" s="30"/>
      <c r="R16" s="33">
        <v>17</v>
      </c>
      <c r="S16" s="33">
        <v>18</v>
      </c>
      <c r="T16" s="34"/>
      <c r="U16" s="34"/>
      <c r="V16" s="34">
        <v>21</v>
      </c>
      <c r="W16" s="34"/>
      <c r="X16" s="34"/>
      <c r="Y16" s="34">
        <v>24</v>
      </c>
      <c r="Z16" s="34"/>
      <c r="AA16" s="4">
        <f t="shared" si="2"/>
        <v>24</v>
      </c>
      <c r="AB16" s="4" t="str">
        <f t="shared" si="1"/>
        <v>V24</v>
      </c>
      <c r="AC16" s="4" t="s">
        <v>229</v>
      </c>
      <c r="AD16" s="4">
        <v>1</v>
      </c>
      <c r="AE16" s="4">
        <v>1</v>
      </c>
      <c r="AI16" t="s">
        <v>83</v>
      </c>
      <c r="AK16" s="5" t="s">
        <v>504</v>
      </c>
      <c r="AL16" s="98" t="s">
        <v>1355</v>
      </c>
      <c r="AM16" s="30" t="s">
        <v>1355</v>
      </c>
      <c r="AN16" s="4" t="s">
        <v>1355</v>
      </c>
      <c r="AO16" s="98" t="s">
        <v>1355</v>
      </c>
      <c r="AP16" s="98" t="s">
        <v>1355</v>
      </c>
    </row>
    <row r="17" spans="1:42" ht="14.25" customHeight="1" x14ac:dyDescent="0.2">
      <c r="A17" s="28" t="str">
        <f t="shared" si="0"/>
        <v>Teo</v>
      </c>
      <c r="B17" t="str">
        <f t="shared" si="3"/>
        <v>Ajantaival</v>
      </c>
      <c r="C17" t="s">
        <v>82</v>
      </c>
      <c r="D17" s="28" t="s">
        <v>160</v>
      </c>
      <c r="E17" s="28" t="s">
        <v>2986</v>
      </c>
      <c r="F17" s="4">
        <v>2</v>
      </c>
      <c r="G17" s="33" t="s">
        <v>228</v>
      </c>
      <c r="H17" s="19"/>
      <c r="I17" s="19"/>
      <c r="J17" s="19"/>
      <c r="K17" s="19"/>
      <c r="L17" s="32" t="s">
        <v>2429</v>
      </c>
      <c r="M17" s="31" t="s">
        <v>247</v>
      </c>
      <c r="N17" s="32" t="s">
        <v>192</v>
      </c>
      <c r="O17" s="32" t="s">
        <v>188</v>
      </c>
      <c r="P17" s="32" t="s">
        <v>213</v>
      </c>
      <c r="Q17" s="30"/>
      <c r="R17" s="33">
        <v>17</v>
      </c>
      <c r="S17" s="33">
        <v>18</v>
      </c>
      <c r="T17" s="34"/>
      <c r="U17" s="34">
        <v>20</v>
      </c>
      <c r="V17" s="34">
        <v>21</v>
      </c>
      <c r="W17" s="34">
        <v>22</v>
      </c>
      <c r="X17" s="34"/>
      <c r="Y17" s="34">
        <v>24</v>
      </c>
      <c r="Z17" s="34"/>
      <c r="AA17" s="4">
        <f t="shared" si="2"/>
        <v>24</v>
      </c>
      <c r="AB17" s="4" t="str">
        <f t="shared" si="1"/>
        <v>V24</v>
      </c>
      <c r="AC17" s="4" t="s">
        <v>229</v>
      </c>
      <c r="AD17" s="4">
        <v>1</v>
      </c>
      <c r="AE17" s="4">
        <v>1</v>
      </c>
      <c r="AI17" t="s">
        <v>82</v>
      </c>
      <c r="AK17" s="5" t="s">
        <v>504</v>
      </c>
      <c r="AL17" s="98" t="s">
        <v>1355</v>
      </c>
      <c r="AM17" s="30" t="s">
        <v>1355</v>
      </c>
      <c r="AN17" s="4" t="s">
        <v>1355</v>
      </c>
      <c r="AO17" s="98" t="s">
        <v>1355</v>
      </c>
      <c r="AP17" s="98" t="s">
        <v>1355</v>
      </c>
    </row>
    <row r="18" spans="1:42" ht="14.25" customHeight="1" x14ac:dyDescent="0.2">
      <c r="A18" s="28" t="str">
        <f t="shared" si="0"/>
        <v>Toni</v>
      </c>
      <c r="B18" t="str">
        <f t="shared" si="3"/>
        <v>Aittoniemi</v>
      </c>
      <c r="C18" t="s">
        <v>6</v>
      </c>
      <c r="D18" s="18" t="s">
        <v>161</v>
      </c>
      <c r="E18" s="18" t="s">
        <v>91</v>
      </c>
      <c r="F18" s="33">
        <v>2</v>
      </c>
      <c r="G18" s="33" t="s">
        <v>228</v>
      </c>
      <c r="H18" s="19"/>
      <c r="I18" s="19"/>
      <c r="J18" s="19"/>
      <c r="K18" s="19"/>
      <c r="L18" s="32" t="s">
        <v>2430</v>
      </c>
      <c r="M18" s="31" t="s">
        <v>248</v>
      </c>
      <c r="N18" s="32" t="s">
        <v>192</v>
      </c>
      <c r="O18" s="32" t="s">
        <v>188</v>
      </c>
      <c r="P18" s="32" t="s">
        <v>210</v>
      </c>
      <c r="Q18" s="30"/>
      <c r="R18" s="33">
        <v>17</v>
      </c>
      <c r="S18" s="33">
        <v>18</v>
      </c>
      <c r="T18" s="34">
        <v>19</v>
      </c>
      <c r="U18" s="34"/>
      <c r="V18" s="34"/>
      <c r="W18" s="34">
        <v>22</v>
      </c>
      <c r="X18" s="34"/>
      <c r="Y18" s="34"/>
      <c r="Z18" s="34"/>
      <c r="AA18" s="4">
        <f t="shared" si="2"/>
        <v>22</v>
      </c>
      <c r="AB18" s="4" t="str">
        <f t="shared" si="1"/>
        <v>V22</v>
      </c>
      <c r="AC18" s="4" t="s">
        <v>229</v>
      </c>
      <c r="AD18" s="4">
        <v>1</v>
      </c>
      <c r="AE18" s="4">
        <v>1</v>
      </c>
      <c r="AI18" t="s">
        <v>6</v>
      </c>
      <c r="AK18" s="5" t="s">
        <v>504</v>
      </c>
      <c r="AL18" s="98" t="s">
        <v>1355</v>
      </c>
      <c r="AM18" s="30" t="s">
        <v>1355</v>
      </c>
      <c r="AN18" s="4" t="s">
        <v>1355</v>
      </c>
      <c r="AO18" s="98" t="s">
        <v>1355</v>
      </c>
      <c r="AP18" s="98" t="s">
        <v>1355</v>
      </c>
    </row>
    <row r="19" spans="1:42" ht="14.25" customHeight="1" x14ac:dyDescent="0.2">
      <c r="A19" s="28" t="str">
        <f t="shared" si="0"/>
        <v>Ronja</v>
      </c>
      <c r="B19" t="str">
        <f t="shared" si="3"/>
        <v>Järvelin</v>
      </c>
      <c r="C19" t="s">
        <v>20</v>
      </c>
      <c r="D19" s="18" t="s">
        <v>163</v>
      </c>
      <c r="E19" s="18" t="s">
        <v>87</v>
      </c>
      <c r="F19" s="33">
        <v>2</v>
      </c>
      <c r="G19" s="33" t="s">
        <v>228</v>
      </c>
      <c r="H19" s="19"/>
      <c r="I19" s="19"/>
      <c r="J19" s="19"/>
      <c r="K19" s="19"/>
      <c r="L19" s="32" t="s">
        <v>2431</v>
      </c>
      <c r="M19" s="31" t="s">
        <v>249</v>
      </c>
      <c r="N19" s="32" t="s">
        <v>192</v>
      </c>
      <c r="O19" s="32" t="s">
        <v>205</v>
      </c>
      <c r="P19" s="32" t="s">
        <v>205</v>
      </c>
      <c r="Q19" s="30"/>
      <c r="R19" s="33">
        <v>17</v>
      </c>
      <c r="S19" s="33">
        <v>18</v>
      </c>
      <c r="T19" s="34">
        <v>19</v>
      </c>
      <c r="U19" s="34"/>
      <c r="V19" s="34"/>
      <c r="W19" s="34"/>
      <c r="X19" s="34"/>
      <c r="Y19" s="34"/>
      <c r="Z19" s="34"/>
      <c r="AA19" s="4">
        <f t="shared" si="2"/>
        <v>19</v>
      </c>
      <c r="AB19" s="4" t="str">
        <f t="shared" si="1"/>
        <v>V19</v>
      </c>
      <c r="AC19" s="4" t="s">
        <v>229</v>
      </c>
      <c r="AD19" s="4">
        <v>1</v>
      </c>
      <c r="AE19" s="4">
        <v>1</v>
      </c>
      <c r="AI19" t="s">
        <v>20</v>
      </c>
      <c r="AK19" s="5" t="s">
        <v>504</v>
      </c>
      <c r="AL19" s="98" t="s">
        <v>1355</v>
      </c>
      <c r="AM19" s="30" t="s">
        <v>1355</v>
      </c>
      <c r="AN19" s="4" t="s">
        <v>1355</v>
      </c>
      <c r="AO19" s="98" t="s">
        <v>1355</v>
      </c>
      <c r="AP19" s="98" t="s">
        <v>1355</v>
      </c>
    </row>
    <row r="20" spans="1:42" ht="14.25" customHeight="1" x14ac:dyDescent="0.2">
      <c r="A20" s="28" t="str">
        <f t="shared" si="0"/>
        <v>Jan-Mikael</v>
      </c>
      <c r="B20" t="str">
        <f t="shared" si="3"/>
        <v>Fredriksson</v>
      </c>
      <c r="C20" t="s">
        <v>11</v>
      </c>
      <c r="D20" s="18" t="s">
        <v>162</v>
      </c>
      <c r="E20" s="18" t="s">
        <v>87</v>
      </c>
      <c r="F20" s="33">
        <v>2</v>
      </c>
      <c r="G20" s="33" t="s">
        <v>228</v>
      </c>
      <c r="H20" s="19"/>
      <c r="I20" s="19"/>
      <c r="J20" s="19"/>
      <c r="K20" s="19"/>
      <c r="L20" s="32" t="s">
        <v>2431</v>
      </c>
      <c r="M20" s="31" t="s">
        <v>249</v>
      </c>
      <c r="N20" s="32" t="s">
        <v>192</v>
      </c>
      <c r="O20" s="32" t="s">
        <v>205</v>
      </c>
      <c r="P20" s="32" t="s">
        <v>205</v>
      </c>
      <c r="Q20" s="30"/>
      <c r="R20" s="33">
        <v>17</v>
      </c>
      <c r="S20" s="33">
        <v>18</v>
      </c>
      <c r="T20" s="33">
        <v>19</v>
      </c>
      <c r="U20" s="33"/>
      <c r="V20" s="33"/>
      <c r="W20" s="33"/>
      <c r="X20" s="33"/>
      <c r="Y20" s="33"/>
      <c r="Z20" s="33"/>
      <c r="AA20" s="4">
        <f t="shared" si="2"/>
        <v>19</v>
      </c>
      <c r="AB20" s="4" t="str">
        <f t="shared" si="1"/>
        <v>V19</v>
      </c>
      <c r="AC20" s="4" t="s">
        <v>229</v>
      </c>
      <c r="AD20" s="4">
        <v>1</v>
      </c>
      <c r="AE20" s="4">
        <v>1</v>
      </c>
      <c r="AI20" t="s">
        <v>11</v>
      </c>
      <c r="AK20" s="5" t="s">
        <v>504</v>
      </c>
      <c r="AL20" s="98" t="s">
        <v>1355</v>
      </c>
      <c r="AM20" s="30" t="s">
        <v>1355</v>
      </c>
      <c r="AN20" s="4" t="s">
        <v>1355</v>
      </c>
      <c r="AO20" s="98" t="s">
        <v>1355</v>
      </c>
      <c r="AP20" s="98" t="s">
        <v>1355</v>
      </c>
    </row>
    <row r="21" spans="1:42" ht="14.25" customHeight="1" x14ac:dyDescent="0.2">
      <c r="A21" s="28" t="str">
        <f t="shared" si="0"/>
        <v>Mikko</v>
      </c>
      <c r="B21" t="str">
        <f t="shared" si="3"/>
        <v>Karhulahti</v>
      </c>
      <c r="C21" t="s">
        <v>29</v>
      </c>
      <c r="D21" s="18" t="s">
        <v>164</v>
      </c>
      <c r="E21" s="18" t="s">
        <v>476</v>
      </c>
      <c r="F21" s="4">
        <v>1</v>
      </c>
      <c r="G21" s="19" t="s">
        <v>228</v>
      </c>
      <c r="H21" s="19"/>
      <c r="I21" s="19"/>
      <c r="J21" s="19"/>
      <c r="K21" s="19"/>
      <c r="L21" s="32" t="s">
        <v>2432</v>
      </c>
      <c r="M21" s="31" t="s">
        <v>250</v>
      </c>
      <c r="N21" s="32" t="s">
        <v>192</v>
      </c>
      <c r="O21" s="32" t="s">
        <v>205</v>
      </c>
      <c r="P21" s="32" t="s">
        <v>206</v>
      </c>
      <c r="Q21" s="30"/>
      <c r="R21" s="33">
        <v>17</v>
      </c>
      <c r="S21" s="33">
        <v>18</v>
      </c>
      <c r="T21" s="34"/>
      <c r="U21" s="34">
        <v>20</v>
      </c>
      <c r="V21" s="34">
        <v>21</v>
      </c>
      <c r="W21" s="34">
        <v>22</v>
      </c>
      <c r="X21" s="34">
        <v>23</v>
      </c>
      <c r="Y21" s="34"/>
      <c r="Z21" s="34"/>
      <c r="AA21" s="4">
        <f t="shared" si="2"/>
        <v>23</v>
      </c>
      <c r="AB21" s="4" t="str">
        <f t="shared" si="1"/>
        <v>V23</v>
      </c>
      <c r="AC21" s="4" t="s">
        <v>229</v>
      </c>
      <c r="AD21" s="4">
        <v>1</v>
      </c>
      <c r="AE21" s="4">
        <v>1</v>
      </c>
      <c r="AI21" t="s">
        <v>29</v>
      </c>
      <c r="AK21" s="5" t="s">
        <v>504</v>
      </c>
      <c r="AL21" s="98" t="s">
        <v>1355</v>
      </c>
      <c r="AM21" s="30" t="s">
        <v>1355</v>
      </c>
      <c r="AN21" s="4" t="s">
        <v>1355</v>
      </c>
      <c r="AO21" s="98" t="s">
        <v>1355</v>
      </c>
      <c r="AP21" s="98" t="s">
        <v>1355</v>
      </c>
    </row>
    <row r="22" spans="1:42" ht="14.25" customHeight="1" x14ac:dyDescent="0.2">
      <c r="A22" s="28" t="str">
        <f t="shared" si="0"/>
        <v>Janne</v>
      </c>
      <c r="B22" t="str">
        <f t="shared" si="3"/>
        <v>Puustelli</v>
      </c>
      <c r="C22" t="s">
        <v>56</v>
      </c>
      <c r="D22" s="18" t="s">
        <v>165</v>
      </c>
      <c r="E22" s="18" t="s">
        <v>87</v>
      </c>
      <c r="F22" s="4" t="str">
        <f>IF(H22="K","-","")</f>
        <v>-</v>
      </c>
      <c r="G22" s="19"/>
      <c r="H22" s="29" t="s">
        <v>229</v>
      </c>
      <c r="I22" s="19"/>
      <c r="J22" s="19"/>
      <c r="K22" s="19"/>
      <c r="L22" s="32" t="s">
        <v>2432</v>
      </c>
      <c r="M22" s="31" t="s">
        <v>250</v>
      </c>
      <c r="N22" s="32" t="s">
        <v>192</v>
      </c>
      <c r="O22" s="32" t="s">
        <v>205</v>
      </c>
      <c r="P22" s="32" t="s">
        <v>206</v>
      </c>
      <c r="Q22" s="30"/>
      <c r="R22" s="33">
        <v>17</v>
      </c>
      <c r="S22" s="33">
        <v>18</v>
      </c>
      <c r="T22" s="34"/>
      <c r="U22" s="34"/>
      <c r="V22" s="34">
        <v>21</v>
      </c>
      <c r="W22" s="34">
        <v>22</v>
      </c>
      <c r="X22" s="34">
        <v>23</v>
      </c>
      <c r="Y22" s="34">
        <v>24</v>
      </c>
      <c r="Z22" s="34"/>
      <c r="AA22" s="4">
        <f t="shared" si="2"/>
        <v>24</v>
      </c>
      <c r="AB22" s="4" t="str">
        <f t="shared" si="1"/>
        <v>K24</v>
      </c>
      <c r="AC22" s="4" t="s">
        <v>229</v>
      </c>
      <c r="AD22" s="4">
        <v>1</v>
      </c>
      <c r="AK22" s="5" t="s">
        <v>504</v>
      </c>
      <c r="AL22" s="98"/>
      <c r="AO22" s="98"/>
      <c r="AP22" s="98"/>
    </row>
    <row r="23" spans="1:42" ht="14.25" customHeight="1" x14ac:dyDescent="0.2">
      <c r="A23" s="28" t="str">
        <f t="shared" si="0"/>
        <v>Anton</v>
      </c>
      <c r="B23" t="str">
        <f t="shared" si="3"/>
        <v>Keskinen</v>
      </c>
      <c r="C23" t="s">
        <v>30</v>
      </c>
      <c r="D23" s="18" t="s">
        <v>166</v>
      </c>
      <c r="E23" s="18" t="s">
        <v>87</v>
      </c>
      <c r="F23" s="4" t="str">
        <f>IF(H23="K","-","")</f>
        <v>-</v>
      </c>
      <c r="G23" s="19"/>
      <c r="H23" s="29" t="s">
        <v>229</v>
      </c>
      <c r="I23" s="19"/>
      <c r="J23" s="19"/>
      <c r="K23" s="19"/>
      <c r="L23" s="32" t="s">
        <v>2433</v>
      </c>
      <c r="M23" s="31" t="s">
        <v>251</v>
      </c>
      <c r="N23" s="32" t="s">
        <v>192</v>
      </c>
      <c r="O23" s="32" t="s">
        <v>205</v>
      </c>
      <c r="P23" s="32" t="s">
        <v>210</v>
      </c>
      <c r="Q23" s="30"/>
      <c r="R23" s="33">
        <v>17</v>
      </c>
      <c r="S23" s="33">
        <v>18</v>
      </c>
      <c r="T23" s="34"/>
      <c r="U23" s="34"/>
      <c r="V23" s="34"/>
      <c r="W23" s="34"/>
      <c r="X23" s="34"/>
      <c r="Y23" s="34"/>
      <c r="Z23" s="34"/>
      <c r="AA23" s="4">
        <f t="shared" si="2"/>
        <v>18</v>
      </c>
      <c r="AB23" s="4" t="str">
        <f t="shared" si="1"/>
        <v>K18</v>
      </c>
      <c r="AC23" s="4" t="s">
        <v>229</v>
      </c>
      <c r="AD23" s="4">
        <v>1</v>
      </c>
      <c r="AK23" s="5" t="s">
        <v>504</v>
      </c>
      <c r="AL23" s="98"/>
      <c r="AO23" s="98"/>
      <c r="AP23" s="98"/>
    </row>
    <row r="24" spans="1:42" ht="14.25" customHeight="1" x14ac:dyDescent="0.2">
      <c r="A24" s="28" t="str">
        <f t="shared" si="0"/>
        <v>Outi</v>
      </c>
      <c r="B24" t="str">
        <f t="shared" si="3"/>
        <v>Koskinen</v>
      </c>
      <c r="C24" t="s">
        <v>36</v>
      </c>
      <c r="D24" s="18" t="s">
        <v>167</v>
      </c>
      <c r="E24" s="18" t="s">
        <v>87</v>
      </c>
      <c r="F24" s="4" t="str">
        <f>IF(H24="K","-","")</f>
        <v>-</v>
      </c>
      <c r="G24" s="19"/>
      <c r="H24" s="29" t="s">
        <v>229</v>
      </c>
      <c r="I24" s="19"/>
      <c r="J24" s="19"/>
      <c r="K24" s="19"/>
      <c r="L24" s="32" t="s">
        <v>2434</v>
      </c>
      <c r="M24" s="31" t="s">
        <v>252</v>
      </c>
      <c r="N24" s="32" t="s">
        <v>192</v>
      </c>
      <c r="O24" s="32" t="s">
        <v>205</v>
      </c>
      <c r="P24" s="32" t="s">
        <v>211</v>
      </c>
      <c r="Q24" s="30"/>
      <c r="R24" s="33">
        <v>17</v>
      </c>
      <c r="S24" s="33">
        <v>18</v>
      </c>
      <c r="T24" s="34"/>
      <c r="U24" s="34"/>
      <c r="V24" s="34"/>
      <c r="W24" s="34"/>
      <c r="X24" s="34"/>
      <c r="Y24" s="34"/>
      <c r="Z24" s="34"/>
      <c r="AA24" s="4">
        <f t="shared" si="2"/>
        <v>18</v>
      </c>
      <c r="AB24" s="4" t="str">
        <f t="shared" si="1"/>
        <v>K18</v>
      </c>
      <c r="AC24" s="4" t="s">
        <v>229</v>
      </c>
      <c r="AD24" s="4">
        <v>1</v>
      </c>
      <c r="AK24" s="5" t="s">
        <v>504</v>
      </c>
      <c r="AP24" s="5"/>
    </row>
    <row r="25" spans="1:42" ht="14.25" customHeight="1" x14ac:dyDescent="0.2">
      <c r="A25" s="28" t="str">
        <f t="shared" si="0"/>
        <v>Jyri</v>
      </c>
      <c r="B25" t="str">
        <f t="shared" si="3"/>
        <v>Mäntylä</v>
      </c>
      <c r="C25" t="s">
        <v>651</v>
      </c>
      <c r="D25" s="18" t="s">
        <v>652</v>
      </c>
      <c r="E25" s="18" t="s">
        <v>89</v>
      </c>
      <c r="F25" s="37" t="s">
        <v>467</v>
      </c>
      <c r="G25" s="19"/>
      <c r="H25" s="29" t="s">
        <v>229</v>
      </c>
      <c r="I25" s="19"/>
      <c r="J25" s="19"/>
      <c r="K25" s="19"/>
      <c r="L25" s="32" t="s">
        <v>2434</v>
      </c>
      <c r="M25" s="31"/>
      <c r="N25" s="32"/>
      <c r="O25" s="32"/>
      <c r="P25" s="32"/>
      <c r="Q25" s="30"/>
      <c r="R25" s="33">
        <v>17</v>
      </c>
      <c r="S25" s="33"/>
      <c r="T25" s="34"/>
      <c r="U25" s="34"/>
      <c r="V25" s="34"/>
      <c r="W25" s="34"/>
      <c r="X25" s="34"/>
      <c r="Y25" s="34"/>
      <c r="Z25" s="34"/>
      <c r="AA25" s="4">
        <f t="shared" si="2"/>
        <v>17</v>
      </c>
      <c r="AB25" s="4" t="str">
        <f t="shared" si="1"/>
        <v>K17</v>
      </c>
      <c r="AC25" s="4" t="s">
        <v>229</v>
      </c>
      <c r="AG25" s="109"/>
      <c r="AH25" s="10" t="s">
        <v>679</v>
      </c>
      <c r="AK25" s="5" t="s">
        <v>504</v>
      </c>
      <c r="AP25" s="5"/>
    </row>
    <row r="26" spans="1:42" ht="14.25" customHeight="1" x14ac:dyDescent="0.2">
      <c r="A26" s="28" t="str">
        <f t="shared" si="0"/>
        <v>Jarmo</v>
      </c>
      <c r="B26" t="str">
        <f t="shared" si="3"/>
        <v>Tauriainen</v>
      </c>
      <c r="C26" t="s">
        <v>345</v>
      </c>
      <c r="D26" s="18" t="s">
        <v>344</v>
      </c>
      <c r="E26" s="18" t="s">
        <v>92</v>
      </c>
      <c r="F26" s="4" t="str">
        <f>IF(H26="K","-","")</f>
        <v>-</v>
      </c>
      <c r="G26" s="19"/>
      <c r="H26" s="29" t="s">
        <v>229</v>
      </c>
      <c r="I26" s="19"/>
      <c r="J26" s="19"/>
      <c r="K26" s="19"/>
      <c r="L26" s="32" t="s">
        <v>2435</v>
      </c>
      <c r="M26" s="31"/>
      <c r="N26" s="32" t="s">
        <v>192</v>
      </c>
      <c r="O26" s="32" t="s">
        <v>205</v>
      </c>
      <c r="P26" s="32" t="s">
        <v>194</v>
      </c>
      <c r="Q26" s="30"/>
      <c r="R26" s="33">
        <v>17</v>
      </c>
      <c r="S26" s="33"/>
      <c r="T26" s="34"/>
      <c r="U26" s="34"/>
      <c r="V26" s="34"/>
      <c r="W26" s="34">
        <v>22</v>
      </c>
      <c r="X26" s="34">
        <v>23</v>
      </c>
      <c r="Y26" s="34"/>
      <c r="Z26" s="34"/>
      <c r="AA26" s="4">
        <f t="shared" si="2"/>
        <v>23</v>
      </c>
      <c r="AB26" s="4" t="str">
        <f t="shared" si="1"/>
        <v>K23</v>
      </c>
      <c r="AC26" s="4" t="s">
        <v>229</v>
      </c>
      <c r="AK26" s="5" t="s">
        <v>504</v>
      </c>
      <c r="AP26" s="5"/>
    </row>
    <row r="27" spans="1:42" ht="14.25" customHeight="1" x14ac:dyDescent="0.2">
      <c r="A27" s="28" t="str">
        <f t="shared" si="0"/>
        <v>Markus</v>
      </c>
      <c r="B27" t="str">
        <f t="shared" si="3"/>
        <v>Storvik</v>
      </c>
      <c r="C27" t="s">
        <v>63</v>
      </c>
      <c r="D27" s="18" t="s">
        <v>168</v>
      </c>
      <c r="E27" s="18" t="s">
        <v>89</v>
      </c>
      <c r="F27" s="4" t="str">
        <f>IF(H27="K","-","")</f>
        <v/>
      </c>
      <c r="G27" s="19" t="s">
        <v>228</v>
      </c>
      <c r="H27" s="19"/>
      <c r="I27" s="19"/>
      <c r="J27" s="19"/>
      <c r="K27" s="19"/>
      <c r="L27" s="32" t="s">
        <v>2436</v>
      </c>
      <c r="M27" s="31" t="s">
        <v>253</v>
      </c>
      <c r="N27" s="32" t="s">
        <v>192</v>
      </c>
      <c r="O27" s="32" t="s">
        <v>205</v>
      </c>
      <c r="P27" s="32" t="s">
        <v>203</v>
      </c>
      <c r="Q27" s="30"/>
      <c r="R27" s="33">
        <v>17</v>
      </c>
      <c r="S27" s="33">
        <v>18</v>
      </c>
      <c r="T27" s="33">
        <v>19</v>
      </c>
      <c r="U27" s="33">
        <v>20</v>
      </c>
      <c r="V27" s="33"/>
      <c r="W27" s="33">
        <v>22</v>
      </c>
      <c r="X27" s="33"/>
      <c r="Y27" s="33"/>
      <c r="Z27" s="33"/>
      <c r="AA27" s="4">
        <f t="shared" si="2"/>
        <v>22</v>
      </c>
      <c r="AB27" s="4" t="str">
        <f t="shared" si="1"/>
        <v>V22</v>
      </c>
      <c r="AC27" s="4" t="s">
        <v>229</v>
      </c>
      <c r="AD27" s="4">
        <v>1</v>
      </c>
      <c r="AE27" s="4">
        <v>1</v>
      </c>
      <c r="AI27" s="50" t="s">
        <v>1970</v>
      </c>
      <c r="AJ27" s="69"/>
      <c r="AK27" s="5" t="s">
        <v>504</v>
      </c>
      <c r="AL27" s="5" t="s">
        <v>1355</v>
      </c>
      <c r="AM27" s="4" t="s">
        <v>1355</v>
      </c>
      <c r="AN27" s="4" t="s">
        <v>1355</v>
      </c>
      <c r="AO27" s="5" t="s">
        <v>1355</v>
      </c>
      <c r="AP27" s="5" t="s">
        <v>1355</v>
      </c>
    </row>
    <row r="28" spans="1:42" ht="14.25" customHeight="1" x14ac:dyDescent="0.2">
      <c r="A28" s="28" t="str">
        <f t="shared" si="0"/>
        <v>Jan-Erik</v>
      </c>
      <c r="B28" t="str">
        <f t="shared" si="3"/>
        <v>Sundman</v>
      </c>
      <c r="C28" t="s">
        <v>654</v>
      </c>
      <c r="D28" s="18" t="s">
        <v>653</v>
      </c>
      <c r="E28" s="18" t="s">
        <v>87</v>
      </c>
      <c r="F28" s="37" t="s">
        <v>467</v>
      </c>
      <c r="G28" s="19"/>
      <c r="H28" s="29" t="s">
        <v>229</v>
      </c>
      <c r="I28" s="19"/>
      <c r="J28" s="19"/>
      <c r="K28" s="19"/>
      <c r="L28" s="32" t="s">
        <v>2437</v>
      </c>
      <c r="M28" s="31"/>
      <c r="N28" s="32"/>
      <c r="O28" s="32"/>
      <c r="P28" s="32"/>
      <c r="Q28" s="30"/>
      <c r="R28" s="33">
        <v>17</v>
      </c>
      <c r="S28" s="33"/>
      <c r="T28" s="34"/>
      <c r="U28" s="34"/>
      <c r="V28" s="34"/>
      <c r="W28" s="34"/>
      <c r="X28" s="34"/>
      <c r="Y28" s="34"/>
      <c r="Z28" s="34"/>
      <c r="AA28" s="4">
        <f t="shared" si="2"/>
        <v>17</v>
      </c>
      <c r="AB28" s="4" t="str">
        <f t="shared" si="1"/>
        <v>K17</v>
      </c>
      <c r="AC28" s="4" t="s">
        <v>229</v>
      </c>
      <c r="AG28" s="109"/>
      <c r="AH28" s="10" t="s">
        <v>679</v>
      </c>
      <c r="AK28" s="5" t="s">
        <v>504</v>
      </c>
      <c r="AP28" s="5"/>
    </row>
    <row r="29" spans="1:42" ht="14.25" customHeight="1" x14ac:dyDescent="0.2">
      <c r="A29" s="28" t="str">
        <f t="shared" si="0"/>
        <v>Antti</v>
      </c>
      <c r="B29" t="str">
        <f t="shared" si="3"/>
        <v>Hupli</v>
      </c>
      <c r="C29" t="s">
        <v>17</v>
      </c>
      <c r="D29" s="18" t="s">
        <v>169</v>
      </c>
      <c r="E29" s="18" t="s">
        <v>87</v>
      </c>
      <c r="F29" s="4">
        <v>2</v>
      </c>
      <c r="G29" s="33" t="s">
        <v>228</v>
      </c>
      <c r="H29" s="19"/>
      <c r="I29" s="19"/>
      <c r="J29" s="19"/>
      <c r="K29" s="19"/>
      <c r="L29" s="32" t="s">
        <v>2438</v>
      </c>
      <c r="M29" s="31" t="s">
        <v>254</v>
      </c>
      <c r="N29" s="32" t="s">
        <v>192</v>
      </c>
      <c r="O29" s="32" t="s">
        <v>205</v>
      </c>
      <c r="P29" s="32" t="s">
        <v>198</v>
      </c>
      <c r="Q29" s="30"/>
      <c r="R29" s="33">
        <v>17</v>
      </c>
      <c r="S29" s="33">
        <v>18</v>
      </c>
      <c r="T29" s="33">
        <v>19</v>
      </c>
      <c r="U29" s="33">
        <v>20</v>
      </c>
      <c r="V29" s="33"/>
      <c r="W29" s="33"/>
      <c r="X29" s="33">
        <v>23</v>
      </c>
      <c r="Y29" s="33"/>
      <c r="Z29" s="33"/>
      <c r="AA29" s="4">
        <f t="shared" si="2"/>
        <v>23</v>
      </c>
      <c r="AB29" s="4" t="str">
        <f t="shared" si="1"/>
        <v>V23</v>
      </c>
      <c r="AC29" s="4" t="s">
        <v>229</v>
      </c>
      <c r="AD29" s="4">
        <v>1</v>
      </c>
      <c r="AE29" s="4">
        <v>1</v>
      </c>
      <c r="AI29" t="s">
        <v>17</v>
      </c>
      <c r="AK29" s="5" t="s">
        <v>504</v>
      </c>
      <c r="AL29" s="98" t="s">
        <v>1355</v>
      </c>
      <c r="AM29" s="30" t="s">
        <v>1355</v>
      </c>
      <c r="AN29" s="4" t="s">
        <v>1355</v>
      </c>
      <c r="AO29" s="98" t="s">
        <v>1355</v>
      </c>
      <c r="AP29" s="98" t="s">
        <v>1355</v>
      </c>
    </row>
    <row r="30" spans="1:42" ht="14.25" customHeight="1" x14ac:dyDescent="0.2">
      <c r="A30" s="28" t="str">
        <f t="shared" si="0"/>
        <v>Iiro</v>
      </c>
      <c r="B30" t="str">
        <f t="shared" si="3"/>
        <v>Jalava</v>
      </c>
      <c r="C30" t="s">
        <v>19</v>
      </c>
      <c r="D30" s="18" t="s">
        <v>170</v>
      </c>
      <c r="E30" s="18" t="s">
        <v>88</v>
      </c>
      <c r="F30" s="37">
        <v>2</v>
      </c>
      <c r="G30" s="38" t="s">
        <v>228</v>
      </c>
      <c r="H30" s="19"/>
      <c r="I30" s="19"/>
      <c r="J30" s="19"/>
      <c r="K30" s="19"/>
      <c r="L30" s="32" t="s">
        <v>2439</v>
      </c>
      <c r="M30" s="31" t="s">
        <v>255</v>
      </c>
      <c r="N30" s="32" t="s">
        <v>192</v>
      </c>
      <c r="O30" s="32" t="s">
        <v>205</v>
      </c>
      <c r="P30" s="32" t="s">
        <v>199</v>
      </c>
      <c r="Q30" s="30"/>
      <c r="R30" s="33">
        <v>17</v>
      </c>
      <c r="S30" s="33">
        <v>18</v>
      </c>
      <c r="T30" s="34">
        <v>19</v>
      </c>
      <c r="U30" s="34"/>
      <c r="V30" s="34"/>
      <c r="W30" s="34">
        <v>22</v>
      </c>
      <c r="X30" s="34"/>
      <c r="Y30" s="34">
        <v>24</v>
      </c>
      <c r="Z30" s="34"/>
      <c r="AA30" s="4">
        <f t="shared" si="2"/>
        <v>24</v>
      </c>
      <c r="AB30" s="4" t="str">
        <f t="shared" si="1"/>
        <v>V24</v>
      </c>
      <c r="AC30" s="4" t="s">
        <v>229</v>
      </c>
      <c r="AD30" s="4">
        <v>1</v>
      </c>
      <c r="AI30" s="59" t="s">
        <v>1678</v>
      </c>
      <c r="AK30" s="5" t="s">
        <v>504</v>
      </c>
      <c r="AL30" s="98" t="s">
        <v>1355</v>
      </c>
      <c r="AM30" s="30" t="s">
        <v>1355</v>
      </c>
      <c r="AN30" s="4" t="s">
        <v>1355</v>
      </c>
      <c r="AO30" s="98" t="s">
        <v>1355</v>
      </c>
      <c r="AP30" s="98" t="s">
        <v>1355</v>
      </c>
    </row>
    <row r="31" spans="1:42" ht="14.25" customHeight="1" x14ac:dyDescent="0.2">
      <c r="A31" s="28" t="str">
        <f t="shared" si="0"/>
        <v>M</v>
      </c>
      <c r="B31" t="str">
        <f t="shared" si="3"/>
        <v>T</v>
      </c>
      <c r="D31" s="18" t="s">
        <v>2817</v>
      </c>
      <c r="E31" s="18" t="s">
        <v>87</v>
      </c>
      <c r="F31" s="4">
        <v>2</v>
      </c>
      <c r="G31" s="19" t="s">
        <v>228</v>
      </c>
      <c r="H31" s="19"/>
      <c r="I31" s="19"/>
      <c r="J31" s="19"/>
      <c r="K31" s="19"/>
      <c r="L31" s="32" t="s">
        <v>2440</v>
      </c>
      <c r="M31" s="31" t="s">
        <v>256</v>
      </c>
      <c r="N31" s="32" t="s">
        <v>192</v>
      </c>
      <c r="O31" s="32" t="s">
        <v>205</v>
      </c>
      <c r="P31" s="32" t="s">
        <v>217</v>
      </c>
      <c r="Q31" s="30"/>
      <c r="R31" s="33">
        <v>17</v>
      </c>
      <c r="S31" s="33">
        <v>18</v>
      </c>
      <c r="T31" s="34">
        <v>19</v>
      </c>
      <c r="U31" s="34">
        <v>20</v>
      </c>
      <c r="V31" s="34">
        <v>21</v>
      </c>
      <c r="W31" s="34">
        <v>22</v>
      </c>
      <c r="X31" s="34">
        <v>23</v>
      </c>
      <c r="Y31" s="34"/>
      <c r="Z31" s="34"/>
      <c r="AA31" s="4">
        <f t="shared" si="2"/>
        <v>23</v>
      </c>
      <c r="AB31" s="4" t="str">
        <f t="shared" si="1"/>
        <v>V23</v>
      </c>
      <c r="AC31" s="4" t="s">
        <v>229</v>
      </c>
      <c r="AD31" s="4">
        <v>1</v>
      </c>
      <c r="AI31" s="77"/>
      <c r="AK31" s="5" t="s">
        <v>504</v>
      </c>
      <c r="AL31" s="98"/>
      <c r="AO31" s="98"/>
      <c r="AP31" s="98"/>
    </row>
    <row r="32" spans="1:42" ht="14.25" customHeight="1" x14ac:dyDescent="0.2">
      <c r="A32" s="28" t="str">
        <f t="shared" si="0"/>
        <v>Juuso</v>
      </c>
      <c r="B32" t="str">
        <f t="shared" si="3"/>
        <v>Mykkänen</v>
      </c>
      <c r="C32" t="s">
        <v>656</v>
      </c>
      <c r="D32" s="18" t="s">
        <v>655</v>
      </c>
      <c r="E32" s="18" t="s">
        <v>657</v>
      </c>
      <c r="F32" s="37" t="s">
        <v>467</v>
      </c>
      <c r="G32" s="19"/>
      <c r="H32" s="29" t="s">
        <v>229</v>
      </c>
      <c r="I32" s="19"/>
      <c r="J32" s="19"/>
      <c r="K32" s="19"/>
      <c r="L32" s="32" t="s">
        <v>2441</v>
      </c>
      <c r="M32" s="31"/>
      <c r="N32" s="32"/>
      <c r="O32" s="32"/>
      <c r="P32" s="32"/>
      <c r="Q32" s="30"/>
      <c r="R32" s="33">
        <v>17</v>
      </c>
      <c r="S32" s="33"/>
      <c r="T32" s="34"/>
      <c r="U32" s="34"/>
      <c r="V32" s="34"/>
      <c r="W32" s="34">
        <v>22</v>
      </c>
      <c r="X32" s="34">
        <v>23</v>
      </c>
      <c r="Y32" s="34"/>
      <c r="Z32" s="34"/>
      <c r="AA32" s="4">
        <f t="shared" si="2"/>
        <v>23</v>
      </c>
      <c r="AB32" s="4" t="str">
        <f t="shared" si="1"/>
        <v>K23</v>
      </c>
      <c r="AC32" s="4" t="s">
        <v>229</v>
      </c>
      <c r="AG32" s="109"/>
      <c r="AH32" s="10" t="s">
        <v>679</v>
      </c>
      <c r="AI32" s="18"/>
      <c r="AK32" s="5" t="s">
        <v>504</v>
      </c>
      <c r="AL32" s="98"/>
      <c r="AM32" s="37"/>
      <c r="AN32" s="37"/>
      <c r="AO32" s="98"/>
      <c r="AP32" s="98"/>
    </row>
    <row r="33" spans="1:42" ht="14.25" customHeight="1" x14ac:dyDescent="0.2">
      <c r="A33" s="28" t="str">
        <f t="shared" si="0"/>
        <v>Olli</v>
      </c>
      <c r="B33" t="str">
        <f t="shared" si="3"/>
        <v>Pikkarainen</v>
      </c>
      <c r="C33" t="s">
        <v>659</v>
      </c>
      <c r="D33" s="18" t="s">
        <v>658</v>
      </c>
      <c r="E33" s="18" t="s">
        <v>87</v>
      </c>
      <c r="F33" s="37" t="s">
        <v>467</v>
      </c>
      <c r="G33" s="19"/>
      <c r="H33" s="29" t="s">
        <v>229</v>
      </c>
      <c r="I33" s="19"/>
      <c r="J33" s="19"/>
      <c r="K33" s="19"/>
      <c r="L33" s="32" t="s">
        <v>2442</v>
      </c>
      <c r="M33" s="31"/>
      <c r="N33" s="32"/>
      <c r="O33" s="32"/>
      <c r="P33" s="32"/>
      <c r="Q33" s="30"/>
      <c r="R33" s="33">
        <v>17</v>
      </c>
      <c r="S33" s="33"/>
      <c r="T33" s="34"/>
      <c r="U33" s="34"/>
      <c r="V33" s="34"/>
      <c r="W33" s="34"/>
      <c r="X33" s="34"/>
      <c r="Y33" s="34"/>
      <c r="Z33" s="34"/>
      <c r="AA33" s="4">
        <f t="shared" si="2"/>
        <v>17</v>
      </c>
      <c r="AB33" s="4" t="str">
        <f t="shared" si="1"/>
        <v>K17</v>
      </c>
      <c r="AC33" s="4" t="s">
        <v>229</v>
      </c>
      <c r="AG33" s="109"/>
      <c r="AH33" s="10" t="s">
        <v>679</v>
      </c>
      <c r="AI33" s="18"/>
      <c r="AK33" s="5" t="s">
        <v>504</v>
      </c>
      <c r="AL33" s="98"/>
      <c r="AM33" s="37"/>
      <c r="AN33" s="37"/>
      <c r="AO33" s="98"/>
      <c r="AP33" s="98"/>
    </row>
    <row r="34" spans="1:42" ht="14.25" customHeight="1" x14ac:dyDescent="0.2">
      <c r="A34" s="28" t="str">
        <f t="shared" si="0"/>
        <v>Ninnu</v>
      </c>
      <c r="B34" t="str">
        <f t="shared" si="3"/>
        <v>Koskenalho</v>
      </c>
      <c r="C34" t="s">
        <v>35</v>
      </c>
      <c r="D34" s="18" t="s">
        <v>172</v>
      </c>
      <c r="E34" s="18" t="s">
        <v>87</v>
      </c>
      <c r="F34" s="4">
        <v>2</v>
      </c>
      <c r="G34" s="33" t="s">
        <v>228</v>
      </c>
      <c r="H34" s="19"/>
      <c r="I34" s="19"/>
      <c r="J34" s="19"/>
      <c r="K34" s="19"/>
      <c r="L34" s="32" t="s">
        <v>2442</v>
      </c>
      <c r="M34" s="31" t="s">
        <v>257</v>
      </c>
      <c r="N34" s="32" t="s">
        <v>192</v>
      </c>
      <c r="O34" s="32" t="s">
        <v>206</v>
      </c>
      <c r="P34" s="32" t="s">
        <v>193</v>
      </c>
      <c r="Q34" s="30"/>
      <c r="R34" s="33">
        <v>17</v>
      </c>
      <c r="S34" s="34"/>
      <c r="T34" s="34">
        <v>19</v>
      </c>
      <c r="U34" s="34"/>
      <c r="V34" s="34"/>
      <c r="W34" s="34">
        <v>22</v>
      </c>
      <c r="X34" s="34"/>
      <c r="Y34" s="34"/>
      <c r="Z34" s="34"/>
      <c r="AA34" s="4">
        <f t="shared" si="2"/>
        <v>22</v>
      </c>
      <c r="AB34" s="4" t="str">
        <f t="shared" si="1"/>
        <v>V22</v>
      </c>
      <c r="AC34" s="4" t="s">
        <v>229</v>
      </c>
      <c r="AD34" s="4">
        <v>1</v>
      </c>
      <c r="AE34" s="4">
        <v>1</v>
      </c>
      <c r="AI34" s="18" t="s">
        <v>35</v>
      </c>
      <c r="AK34" s="5" t="s">
        <v>504</v>
      </c>
      <c r="AL34" s="98" t="s">
        <v>1355</v>
      </c>
      <c r="AM34" s="30" t="s">
        <v>1355</v>
      </c>
      <c r="AN34" s="4" t="s">
        <v>1355</v>
      </c>
      <c r="AO34" s="98" t="s">
        <v>1355</v>
      </c>
      <c r="AP34" s="98" t="s">
        <v>1355</v>
      </c>
    </row>
    <row r="35" spans="1:42" ht="14.25" customHeight="1" x14ac:dyDescent="0.2">
      <c r="A35" s="28" t="str">
        <f t="shared" si="0"/>
        <v>Markus</v>
      </c>
      <c r="B35" t="str">
        <f t="shared" si="3"/>
        <v>Kulo</v>
      </c>
      <c r="C35" t="s">
        <v>661</v>
      </c>
      <c r="D35" s="18" t="s">
        <v>660</v>
      </c>
      <c r="E35" s="18" t="s">
        <v>90</v>
      </c>
      <c r="F35" s="37" t="s">
        <v>467</v>
      </c>
      <c r="G35" s="19"/>
      <c r="H35" s="29" t="s">
        <v>229</v>
      </c>
      <c r="I35" s="19"/>
      <c r="J35" s="19"/>
      <c r="K35" s="19"/>
      <c r="L35" s="32" t="s">
        <v>2443</v>
      </c>
      <c r="M35" s="31"/>
      <c r="N35" s="32"/>
      <c r="O35" s="32"/>
      <c r="P35" s="32"/>
      <c r="Q35" s="30"/>
      <c r="R35" s="33">
        <v>17</v>
      </c>
      <c r="S35" s="33"/>
      <c r="T35" s="34"/>
      <c r="U35" s="34"/>
      <c r="V35" s="34"/>
      <c r="W35" s="34"/>
      <c r="X35" s="34"/>
      <c r="Y35" s="34"/>
      <c r="Z35" s="34"/>
      <c r="AA35" s="4">
        <f t="shared" si="2"/>
        <v>17</v>
      </c>
      <c r="AB35" s="4" t="str">
        <f t="shared" si="1"/>
        <v>K17</v>
      </c>
      <c r="AC35" s="4" t="s">
        <v>229</v>
      </c>
      <c r="AG35" s="109"/>
      <c r="AH35" s="10" t="s">
        <v>679</v>
      </c>
      <c r="AI35" s="18"/>
      <c r="AK35" s="5" t="s">
        <v>504</v>
      </c>
      <c r="AL35" s="98"/>
      <c r="AM35" s="37"/>
      <c r="AN35" s="37"/>
      <c r="AO35" s="98"/>
      <c r="AP35" s="98"/>
    </row>
    <row r="36" spans="1:42" ht="14.25" customHeight="1" x14ac:dyDescent="0.2">
      <c r="A36" s="28" t="s">
        <v>662</v>
      </c>
      <c r="B36" t="s">
        <v>663</v>
      </c>
      <c r="C36" t="s">
        <v>665</v>
      </c>
      <c r="D36" s="18" t="s">
        <v>664</v>
      </c>
      <c r="E36" s="18" t="s">
        <v>666</v>
      </c>
      <c r="F36" s="37" t="s">
        <v>467</v>
      </c>
      <c r="G36" s="19"/>
      <c r="H36" s="29" t="s">
        <v>229</v>
      </c>
      <c r="I36" s="19"/>
      <c r="J36" s="19"/>
      <c r="K36" s="19"/>
      <c r="L36" s="32" t="s">
        <v>2443</v>
      </c>
      <c r="M36" s="31"/>
      <c r="N36" s="32"/>
      <c r="O36" s="32"/>
      <c r="P36" s="32"/>
      <c r="Q36" s="30"/>
      <c r="R36" s="33">
        <v>17</v>
      </c>
      <c r="S36" s="33"/>
      <c r="T36" s="34"/>
      <c r="U36" s="34"/>
      <c r="V36" s="34">
        <v>21</v>
      </c>
      <c r="W36" s="34"/>
      <c r="X36" s="34"/>
      <c r="Y36" s="34"/>
      <c r="Z36" s="34"/>
      <c r="AA36" s="4">
        <f t="shared" si="2"/>
        <v>21</v>
      </c>
      <c r="AB36" s="4" t="str">
        <f t="shared" si="1"/>
        <v>K21</v>
      </c>
      <c r="AC36" s="4" t="s">
        <v>229</v>
      </c>
      <c r="AG36" s="109"/>
      <c r="AH36" s="10" t="s">
        <v>679</v>
      </c>
      <c r="AK36" s="5" t="s">
        <v>504</v>
      </c>
      <c r="AL36" s="98"/>
      <c r="AO36" s="98"/>
      <c r="AP36" s="98"/>
    </row>
    <row r="37" spans="1:42" ht="14.25" customHeight="1" x14ac:dyDescent="0.2">
      <c r="A37" s="28" t="s">
        <v>668</v>
      </c>
      <c r="B37" t="s">
        <v>669</v>
      </c>
      <c r="C37" t="s">
        <v>670</v>
      </c>
      <c r="D37" s="18" t="s">
        <v>667</v>
      </c>
      <c r="E37" s="18" t="s">
        <v>86</v>
      </c>
      <c r="F37" s="37" t="s">
        <v>467</v>
      </c>
      <c r="G37" s="19"/>
      <c r="H37" s="29" t="s">
        <v>229</v>
      </c>
      <c r="I37" s="19"/>
      <c r="J37" s="19"/>
      <c r="K37" s="19"/>
      <c r="L37" s="32" t="s">
        <v>2444</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229</v>
      </c>
      <c r="AG37" s="109"/>
      <c r="AH37" s="10" t="s">
        <v>679</v>
      </c>
      <c r="AI37" s="18"/>
      <c r="AK37" s="5" t="s">
        <v>504</v>
      </c>
      <c r="AL37" s="98"/>
      <c r="AM37" s="37"/>
      <c r="AN37" s="37"/>
      <c r="AO37" s="98"/>
      <c r="AP37" s="98"/>
    </row>
    <row r="38" spans="1:42" ht="14.25" customHeight="1" x14ac:dyDescent="0.2">
      <c r="A38" s="28" t="str">
        <f t="shared" ref="A38:A69" si="5">IF(ISERR(FIND(" ",D38)),"",LEFT(D38,FIND(" ",D38)-1))</f>
        <v>Jussi</v>
      </c>
      <c r="B38" t="str">
        <f t="shared" ref="B38:B69" si="6">TRIM(RIGHT(SUBSTITUTE(D38," ",REPT(" ",LEN(D38))),LEN(D38)))</f>
        <v>Alihanka</v>
      </c>
      <c r="C38" s="50" t="s">
        <v>3425</v>
      </c>
      <c r="D38" s="18" t="s">
        <v>173</v>
      </c>
      <c r="E38" s="18" t="s">
        <v>86</v>
      </c>
      <c r="F38" s="33">
        <v>2</v>
      </c>
      <c r="G38" s="33" t="s">
        <v>228</v>
      </c>
      <c r="H38" s="19"/>
      <c r="I38" s="19"/>
      <c r="J38" s="19"/>
      <c r="K38" s="19"/>
      <c r="L38" s="32" t="s">
        <v>2444</v>
      </c>
      <c r="M38" s="31" t="s">
        <v>258</v>
      </c>
      <c r="N38" s="32" t="s">
        <v>192</v>
      </c>
      <c r="O38" s="32" t="s">
        <v>206</v>
      </c>
      <c r="P38" s="32" t="s">
        <v>188</v>
      </c>
      <c r="Q38" s="30"/>
      <c r="R38" s="33">
        <v>17</v>
      </c>
      <c r="S38" s="33">
        <v>18</v>
      </c>
      <c r="T38" s="33">
        <v>19</v>
      </c>
      <c r="U38" s="33"/>
      <c r="V38" s="33"/>
      <c r="W38" s="33">
        <v>22</v>
      </c>
      <c r="X38" s="33">
        <v>23</v>
      </c>
      <c r="Y38" s="33">
        <v>24</v>
      </c>
      <c r="Z38" s="33"/>
      <c r="AA38" s="4">
        <f t="shared" si="2"/>
        <v>24</v>
      </c>
      <c r="AB38" s="4" t="str">
        <f t="shared" si="4"/>
        <v>V24</v>
      </c>
      <c r="AC38" s="4" t="s">
        <v>229</v>
      </c>
      <c r="AD38" s="4">
        <v>1</v>
      </c>
      <c r="AE38" s="4">
        <v>1</v>
      </c>
      <c r="AI38" t="s">
        <v>7</v>
      </c>
      <c r="AK38" s="5" t="s">
        <v>504</v>
      </c>
      <c r="AL38" s="5" t="s">
        <v>1355</v>
      </c>
      <c r="AM38" s="30" t="s">
        <v>1355</v>
      </c>
      <c r="AN38" s="4" t="s">
        <v>1355</v>
      </c>
      <c r="AO38" s="5" t="s">
        <v>1355</v>
      </c>
      <c r="AP38" s="5" t="s">
        <v>1355</v>
      </c>
    </row>
    <row r="39" spans="1:42" ht="14.25" customHeight="1" x14ac:dyDescent="0.2">
      <c r="A39" s="28" t="str">
        <f t="shared" si="5"/>
        <v>Emmi</v>
      </c>
      <c r="B39" t="str">
        <f t="shared" si="6"/>
        <v>Vesalainen</v>
      </c>
      <c r="C39" t="s">
        <v>531</v>
      </c>
      <c r="D39" s="18" t="s">
        <v>174</v>
      </c>
      <c r="E39" s="18" t="s">
        <v>86</v>
      </c>
      <c r="F39" s="4">
        <v>1</v>
      </c>
      <c r="G39" s="33" t="s">
        <v>228</v>
      </c>
      <c r="H39" s="19"/>
      <c r="I39" s="19"/>
      <c r="J39" s="19"/>
      <c r="K39" s="19"/>
      <c r="L39" s="32" t="s">
        <v>2444</v>
      </c>
      <c r="M39" s="31" t="s">
        <v>258</v>
      </c>
      <c r="N39" s="32" t="s">
        <v>192</v>
      </c>
      <c r="O39" s="32" t="s">
        <v>206</v>
      </c>
      <c r="P39" s="32" t="s">
        <v>188</v>
      </c>
      <c r="Q39" s="30"/>
      <c r="R39" s="33">
        <v>17</v>
      </c>
      <c r="S39" s="33">
        <v>18</v>
      </c>
      <c r="T39" s="33">
        <v>19</v>
      </c>
      <c r="U39" s="33">
        <v>20</v>
      </c>
      <c r="V39" s="33"/>
      <c r="W39" s="33"/>
      <c r="X39" s="33">
        <v>23</v>
      </c>
      <c r="Y39" s="33"/>
      <c r="Z39" s="33"/>
      <c r="AA39" s="4">
        <f t="shared" si="2"/>
        <v>23</v>
      </c>
      <c r="AB39" s="4" t="str">
        <f t="shared" si="4"/>
        <v>V23</v>
      </c>
      <c r="AC39" s="4" t="s">
        <v>229</v>
      </c>
      <c r="AD39" s="4">
        <v>1</v>
      </c>
      <c r="AE39" s="4">
        <v>1</v>
      </c>
      <c r="AI39" s="79" t="s">
        <v>1974</v>
      </c>
      <c r="AK39" s="5" t="s">
        <v>504</v>
      </c>
      <c r="AL39" s="98" t="s">
        <v>1355</v>
      </c>
      <c r="AM39" s="30" t="s">
        <v>1355</v>
      </c>
      <c r="AN39" s="4" t="s">
        <v>1355</v>
      </c>
      <c r="AO39" s="98" t="s">
        <v>1355</v>
      </c>
      <c r="AP39" s="98" t="s">
        <v>1355</v>
      </c>
    </row>
    <row r="40" spans="1:42" ht="14.25" customHeight="1" x14ac:dyDescent="0.2">
      <c r="A40" s="28" t="str">
        <f t="shared" si="5"/>
        <v>Hannu</v>
      </c>
      <c r="B40" t="str">
        <f t="shared" si="6"/>
        <v>Loimo</v>
      </c>
      <c r="C40" t="s">
        <v>40</v>
      </c>
      <c r="D40" s="18" t="s">
        <v>175</v>
      </c>
      <c r="E40" s="18" t="s">
        <v>87</v>
      </c>
      <c r="F40" s="4">
        <v>2</v>
      </c>
      <c r="G40" s="33" t="s">
        <v>228</v>
      </c>
      <c r="H40" s="19"/>
      <c r="I40" s="19"/>
      <c r="J40" s="19"/>
      <c r="K40" s="19"/>
      <c r="L40" s="32" t="s">
        <v>2445</v>
      </c>
      <c r="M40" s="31" t="s">
        <v>259</v>
      </c>
      <c r="N40" s="32" t="s">
        <v>192</v>
      </c>
      <c r="O40" s="32" t="s">
        <v>206</v>
      </c>
      <c r="P40" s="32" t="s">
        <v>213</v>
      </c>
      <c r="Q40" s="30"/>
      <c r="R40" s="33">
        <v>17</v>
      </c>
      <c r="S40" s="33">
        <v>18</v>
      </c>
      <c r="T40" s="33">
        <v>19</v>
      </c>
      <c r="U40" s="33">
        <v>20</v>
      </c>
      <c r="V40" s="33">
        <v>21</v>
      </c>
      <c r="W40" s="33">
        <v>22</v>
      </c>
      <c r="X40" s="33">
        <v>23</v>
      </c>
      <c r="Y40" s="33">
        <v>24</v>
      </c>
      <c r="Z40" s="33"/>
      <c r="AA40" s="4">
        <f t="shared" si="2"/>
        <v>24</v>
      </c>
      <c r="AB40" s="4" t="str">
        <f t="shared" si="4"/>
        <v>V24</v>
      </c>
      <c r="AC40" s="4" t="s">
        <v>229</v>
      </c>
      <c r="AD40" s="4">
        <v>1</v>
      </c>
      <c r="AE40" s="4">
        <v>1</v>
      </c>
      <c r="AI40" t="s">
        <v>40</v>
      </c>
      <c r="AK40" s="5" t="s">
        <v>504</v>
      </c>
      <c r="AL40" s="98" t="s">
        <v>1355</v>
      </c>
      <c r="AM40" s="30" t="s">
        <v>1355</v>
      </c>
      <c r="AN40" s="4" t="s">
        <v>1355</v>
      </c>
      <c r="AO40" s="98" t="s">
        <v>1355</v>
      </c>
      <c r="AP40" s="98" t="s">
        <v>1355</v>
      </c>
    </row>
    <row r="41" spans="1:42" ht="14.25" customHeight="1" x14ac:dyDescent="0.2">
      <c r="A41" s="28" t="str">
        <f t="shared" si="5"/>
        <v>Heikki</v>
      </c>
      <c r="B41" t="str">
        <f t="shared" si="6"/>
        <v>Orsila</v>
      </c>
      <c r="C41" t="s">
        <v>47</v>
      </c>
      <c r="D41" s="18" t="s">
        <v>93</v>
      </c>
      <c r="E41" s="18" t="s">
        <v>94</v>
      </c>
      <c r="F41" s="4" t="str">
        <f>IF(H41="K","-","")</f>
        <v>-</v>
      </c>
      <c r="G41" s="19"/>
      <c r="H41" s="29" t="s">
        <v>229</v>
      </c>
      <c r="I41" s="19"/>
      <c r="J41" s="19"/>
      <c r="K41" s="19"/>
      <c r="L41" s="32" t="s">
        <v>2446</v>
      </c>
      <c r="M41" s="31" t="s">
        <v>260</v>
      </c>
      <c r="N41" s="32" t="s">
        <v>192</v>
      </c>
      <c r="O41" s="32" t="s">
        <v>206</v>
      </c>
      <c r="P41" s="32" t="s">
        <v>214</v>
      </c>
      <c r="Q41" s="30"/>
      <c r="R41" s="33">
        <v>17</v>
      </c>
      <c r="S41" s="33">
        <v>18</v>
      </c>
      <c r="T41" s="33">
        <v>19</v>
      </c>
      <c r="U41" s="33">
        <v>20</v>
      </c>
      <c r="V41" s="33"/>
      <c r="W41" s="33">
        <v>22</v>
      </c>
      <c r="X41" s="33"/>
      <c r="Y41" s="33">
        <v>24</v>
      </c>
      <c r="Z41" s="33"/>
      <c r="AA41" s="4">
        <f t="shared" si="2"/>
        <v>24</v>
      </c>
      <c r="AB41" s="4" t="str">
        <f t="shared" si="4"/>
        <v>K24</v>
      </c>
      <c r="AC41" s="4" t="s">
        <v>229</v>
      </c>
      <c r="AD41" s="4">
        <v>1</v>
      </c>
      <c r="AK41" s="5" t="s">
        <v>504</v>
      </c>
      <c r="AL41" s="98"/>
      <c r="AO41" s="98"/>
      <c r="AP41" s="98"/>
    </row>
    <row r="42" spans="1:42" ht="14.25" customHeight="1" x14ac:dyDescent="0.2">
      <c r="A42" s="28" t="str">
        <f t="shared" si="5"/>
        <v>Pawel</v>
      </c>
      <c r="B42" t="str">
        <f t="shared" si="6"/>
        <v>Defee</v>
      </c>
      <c r="C42" t="s">
        <v>8</v>
      </c>
      <c r="D42" s="18" t="s">
        <v>176</v>
      </c>
      <c r="E42" s="18" t="s">
        <v>87</v>
      </c>
      <c r="F42" s="4" t="str">
        <f>IF(H42="K","-","")</f>
        <v>-</v>
      </c>
      <c r="G42" s="19"/>
      <c r="H42" s="29" t="s">
        <v>229</v>
      </c>
      <c r="I42" s="19"/>
      <c r="J42" s="19"/>
      <c r="K42" s="19"/>
      <c r="L42" s="32" t="s">
        <v>2447</v>
      </c>
      <c r="M42" s="31" t="s">
        <v>261</v>
      </c>
      <c r="N42" s="32" t="s">
        <v>192</v>
      </c>
      <c r="O42" s="32" t="s">
        <v>206</v>
      </c>
      <c r="P42" s="32" t="s">
        <v>215</v>
      </c>
      <c r="Q42" s="30"/>
      <c r="R42" s="33">
        <v>17</v>
      </c>
      <c r="S42" s="33">
        <v>18</v>
      </c>
      <c r="T42" s="33">
        <v>19</v>
      </c>
      <c r="U42" s="33">
        <v>20</v>
      </c>
      <c r="V42" s="33">
        <v>21</v>
      </c>
      <c r="W42" s="33"/>
      <c r="X42" s="33"/>
      <c r="Y42" s="33">
        <v>24</v>
      </c>
      <c r="Z42" s="33"/>
      <c r="AA42" s="4">
        <f t="shared" si="2"/>
        <v>24</v>
      </c>
      <c r="AB42" s="4" t="str">
        <f t="shared" si="4"/>
        <v>K24</v>
      </c>
      <c r="AC42" s="4" t="s">
        <v>229</v>
      </c>
      <c r="AD42" s="4">
        <v>1</v>
      </c>
      <c r="AI42" s="18"/>
      <c r="AK42" s="5" t="s">
        <v>504</v>
      </c>
      <c r="AL42" s="98"/>
      <c r="AM42" s="37"/>
      <c r="AN42" s="37"/>
      <c r="AO42" s="98"/>
      <c r="AP42" s="98"/>
    </row>
    <row r="43" spans="1:42" ht="14.25" customHeight="1" x14ac:dyDescent="0.2">
      <c r="A43" s="28" t="str">
        <f t="shared" si="5"/>
        <v>Juuso</v>
      </c>
      <c r="B43" t="str">
        <f t="shared" si="6"/>
        <v>Kähönen</v>
      </c>
      <c r="C43" t="s">
        <v>24</v>
      </c>
      <c r="D43" s="18" t="s">
        <v>177</v>
      </c>
      <c r="E43" s="18" t="s">
        <v>87</v>
      </c>
      <c r="F43" s="37">
        <v>1</v>
      </c>
      <c r="G43" s="33" t="s">
        <v>228</v>
      </c>
      <c r="H43" s="19"/>
      <c r="I43" s="19"/>
      <c r="J43" s="19"/>
      <c r="K43" s="19"/>
      <c r="L43" s="32" t="s">
        <v>2448</v>
      </c>
      <c r="M43" s="31" t="s">
        <v>262</v>
      </c>
      <c r="N43" s="32" t="s">
        <v>192</v>
      </c>
      <c r="O43" s="32" t="s">
        <v>206</v>
      </c>
      <c r="P43" s="32" t="s">
        <v>205</v>
      </c>
      <c r="Q43" s="30"/>
      <c r="R43" s="33">
        <v>17</v>
      </c>
      <c r="S43" s="33">
        <v>18</v>
      </c>
      <c r="T43" s="34">
        <v>19</v>
      </c>
      <c r="U43" s="34"/>
      <c r="V43" s="34">
        <v>21</v>
      </c>
      <c r="W43" s="34">
        <v>22</v>
      </c>
      <c r="X43" s="34">
        <v>23</v>
      </c>
      <c r="Y43" s="34">
        <v>24</v>
      </c>
      <c r="Z43" s="34"/>
      <c r="AA43" s="4">
        <f t="shared" si="2"/>
        <v>24</v>
      </c>
      <c r="AB43" s="4" t="str">
        <f t="shared" si="4"/>
        <v>V24</v>
      </c>
      <c r="AC43" s="4" t="s">
        <v>229</v>
      </c>
      <c r="AD43" s="4">
        <v>1</v>
      </c>
      <c r="AE43" s="4">
        <v>1</v>
      </c>
      <c r="AI43" t="s">
        <v>24</v>
      </c>
      <c r="AK43" s="5" t="s">
        <v>504</v>
      </c>
      <c r="AL43" s="98" t="s">
        <v>1355</v>
      </c>
      <c r="AM43" s="30" t="s">
        <v>1355</v>
      </c>
      <c r="AN43" s="4" t="s">
        <v>1355</v>
      </c>
      <c r="AO43" s="98" t="s">
        <v>1355</v>
      </c>
      <c r="AP43" s="98" t="s">
        <v>1355</v>
      </c>
    </row>
    <row r="44" spans="1:42" ht="14.25" customHeight="1" x14ac:dyDescent="0.2">
      <c r="A44" s="28" t="str">
        <f t="shared" si="5"/>
        <v>Pekka</v>
      </c>
      <c r="B44" t="str">
        <f t="shared" si="6"/>
        <v>Pekuri</v>
      </c>
      <c r="C44" t="s">
        <v>50</v>
      </c>
      <c r="D44" s="18" t="s">
        <v>178</v>
      </c>
      <c r="E44" s="18" t="s">
        <v>95</v>
      </c>
      <c r="F44" s="4" t="str">
        <f>IF(H44="K","-","")</f>
        <v>-</v>
      </c>
      <c r="G44" s="19"/>
      <c r="H44" s="29" t="s">
        <v>229</v>
      </c>
      <c r="I44" s="19"/>
      <c r="J44" s="19"/>
      <c r="K44" s="19"/>
      <c r="L44" s="32" t="s">
        <v>2449</v>
      </c>
      <c r="M44" s="31" t="s">
        <v>263</v>
      </c>
      <c r="N44" s="32" t="s">
        <v>192</v>
      </c>
      <c r="O44" s="32" t="s">
        <v>206</v>
      </c>
      <c r="P44" s="32" t="s">
        <v>211</v>
      </c>
      <c r="Q44" s="30"/>
      <c r="R44" s="33">
        <v>17</v>
      </c>
      <c r="S44" s="33">
        <v>18</v>
      </c>
      <c r="T44" s="34">
        <v>19</v>
      </c>
      <c r="U44" s="34"/>
      <c r="V44" s="34"/>
      <c r="W44" s="34"/>
      <c r="X44" s="34"/>
      <c r="Y44" s="34"/>
      <c r="Z44" s="34"/>
      <c r="AA44" s="4">
        <f t="shared" si="2"/>
        <v>19</v>
      </c>
      <c r="AB44" s="4" t="str">
        <f t="shared" si="4"/>
        <v>K19</v>
      </c>
      <c r="AC44" s="4" t="s">
        <v>229</v>
      </c>
      <c r="AD44" s="4">
        <v>1</v>
      </c>
      <c r="AK44" s="5" t="s">
        <v>504</v>
      </c>
      <c r="AL44" s="98"/>
      <c r="AO44" s="98"/>
      <c r="AP44" s="98"/>
    </row>
    <row r="45" spans="1:42" ht="14.25" customHeight="1" x14ac:dyDescent="0.2">
      <c r="A45" s="28" t="str">
        <f t="shared" si="5"/>
        <v>Tommi</v>
      </c>
      <c r="B45" t="str">
        <f t="shared" si="6"/>
        <v>Kakko</v>
      </c>
      <c r="C45" t="s">
        <v>672</v>
      </c>
      <c r="D45" s="18" t="s">
        <v>671</v>
      </c>
      <c r="E45" s="18" t="s">
        <v>87</v>
      </c>
      <c r="F45" s="37" t="s">
        <v>467</v>
      </c>
      <c r="G45" s="19"/>
      <c r="H45" s="29" t="s">
        <v>229</v>
      </c>
      <c r="I45" s="19"/>
      <c r="J45" s="19"/>
      <c r="K45" s="19"/>
      <c r="L45" s="32" t="s">
        <v>2449</v>
      </c>
      <c r="M45" s="31"/>
      <c r="N45" s="32"/>
      <c r="O45" s="32"/>
      <c r="P45" s="32"/>
      <c r="Q45" s="30"/>
      <c r="R45" s="33">
        <v>17</v>
      </c>
      <c r="S45" s="33"/>
      <c r="T45" s="34"/>
      <c r="U45" s="34"/>
      <c r="V45" s="34"/>
      <c r="W45" s="34"/>
      <c r="X45" s="34"/>
      <c r="Y45" s="34"/>
      <c r="Z45" s="34"/>
      <c r="AA45" s="4">
        <f t="shared" si="2"/>
        <v>17</v>
      </c>
      <c r="AB45" s="4" t="str">
        <f t="shared" si="4"/>
        <v>K17</v>
      </c>
      <c r="AC45" s="4" t="s">
        <v>229</v>
      </c>
      <c r="AG45" s="109"/>
      <c r="AH45" s="10" t="s">
        <v>679</v>
      </c>
      <c r="AK45" s="5" t="s">
        <v>504</v>
      </c>
      <c r="AL45" s="98"/>
      <c r="AO45" s="98"/>
      <c r="AP45" s="98"/>
    </row>
    <row r="46" spans="1:42" ht="14.25" customHeight="1" x14ac:dyDescent="0.2">
      <c r="A46" s="28" t="str">
        <f t="shared" si="5"/>
        <v>Hannu</v>
      </c>
      <c r="B46" t="str">
        <f t="shared" si="6"/>
        <v>Anttila</v>
      </c>
      <c r="C46" t="s">
        <v>675</v>
      </c>
      <c r="D46" s="18" t="s">
        <v>676</v>
      </c>
      <c r="E46" s="18" t="s">
        <v>666</v>
      </c>
      <c r="F46" s="37" t="s">
        <v>467</v>
      </c>
      <c r="G46" s="19"/>
      <c r="H46" s="29" t="s">
        <v>229</v>
      </c>
      <c r="I46" s="19"/>
      <c r="J46" s="19"/>
      <c r="K46" s="19"/>
      <c r="L46" s="32" t="s">
        <v>2449</v>
      </c>
      <c r="M46" s="31"/>
      <c r="N46" s="32"/>
      <c r="O46" s="32"/>
      <c r="P46" s="32"/>
      <c r="Q46" s="30"/>
      <c r="R46" s="33">
        <v>17</v>
      </c>
      <c r="S46" s="33"/>
      <c r="T46" s="34"/>
      <c r="U46" s="34"/>
      <c r="V46" s="34"/>
      <c r="W46" s="34"/>
      <c r="X46" s="34"/>
      <c r="Y46" s="34"/>
      <c r="Z46" s="34"/>
      <c r="AA46" s="4">
        <f t="shared" si="2"/>
        <v>17</v>
      </c>
      <c r="AB46" s="4" t="str">
        <f t="shared" si="4"/>
        <v>K17</v>
      </c>
      <c r="AC46" s="4" t="s">
        <v>229</v>
      </c>
      <c r="AG46" s="109"/>
      <c r="AH46" s="10" t="s">
        <v>679</v>
      </c>
      <c r="AK46" s="5" t="s">
        <v>504</v>
      </c>
      <c r="AL46" s="98"/>
      <c r="AO46" s="98"/>
      <c r="AP46" s="98"/>
    </row>
    <row r="47" spans="1:42" ht="14.25" customHeight="1" x14ac:dyDescent="0.2">
      <c r="A47" s="28" t="str">
        <f t="shared" si="5"/>
        <v>Maarit</v>
      </c>
      <c r="B47" t="str">
        <f t="shared" si="6"/>
        <v>Lehtinen</v>
      </c>
      <c r="C47" t="s">
        <v>38</v>
      </c>
      <c r="D47" s="18" t="s">
        <v>179</v>
      </c>
      <c r="E47" s="18" t="s">
        <v>87</v>
      </c>
      <c r="F47" s="4">
        <v>2</v>
      </c>
      <c r="G47" s="33" t="s">
        <v>228</v>
      </c>
      <c r="H47" s="19"/>
      <c r="I47" s="19"/>
      <c r="J47" s="19"/>
      <c r="K47" s="19"/>
      <c r="L47" s="32" t="s">
        <v>2450</v>
      </c>
      <c r="M47" s="31" t="s">
        <v>264</v>
      </c>
      <c r="N47" s="32" t="s">
        <v>192</v>
      </c>
      <c r="O47" s="32" t="s">
        <v>206</v>
      </c>
      <c r="P47" s="32" t="s">
        <v>194</v>
      </c>
      <c r="Q47" s="30"/>
      <c r="R47" s="33">
        <v>17</v>
      </c>
      <c r="S47" s="33">
        <v>18</v>
      </c>
      <c r="T47" s="33">
        <v>19</v>
      </c>
      <c r="U47" s="33">
        <v>20</v>
      </c>
      <c r="V47" s="33">
        <v>21</v>
      </c>
      <c r="W47" s="33">
        <v>22</v>
      </c>
      <c r="X47" s="33">
        <v>23</v>
      </c>
      <c r="Y47" s="33">
        <v>24</v>
      </c>
      <c r="Z47" s="33"/>
      <c r="AA47" s="4">
        <f t="shared" si="2"/>
        <v>24</v>
      </c>
      <c r="AB47" s="4" t="str">
        <f t="shared" si="4"/>
        <v>V24</v>
      </c>
      <c r="AC47" s="4" t="s">
        <v>229</v>
      </c>
      <c r="AD47" s="4">
        <v>1</v>
      </c>
      <c r="AE47" s="4">
        <v>1</v>
      </c>
      <c r="AI47" s="18" t="s">
        <v>38</v>
      </c>
      <c r="AK47" s="5" t="s">
        <v>504</v>
      </c>
      <c r="AL47" s="98" t="s">
        <v>1355</v>
      </c>
      <c r="AM47" s="30" t="s">
        <v>1355</v>
      </c>
      <c r="AN47" s="4" t="s">
        <v>1355</v>
      </c>
      <c r="AO47" s="98" t="s">
        <v>1355</v>
      </c>
      <c r="AP47" s="98" t="s">
        <v>1355</v>
      </c>
    </row>
    <row r="48" spans="1:42" ht="14.25" customHeight="1" x14ac:dyDescent="0.2">
      <c r="A48" s="28" t="str">
        <f t="shared" si="5"/>
        <v>Jari</v>
      </c>
      <c r="B48" t="str">
        <f t="shared" si="6"/>
        <v>Mustonen</v>
      </c>
      <c r="C48" t="s">
        <v>43</v>
      </c>
      <c r="D48" s="18" t="s">
        <v>180</v>
      </c>
      <c r="E48" s="18" t="s">
        <v>96</v>
      </c>
      <c r="F48" s="4">
        <v>1</v>
      </c>
      <c r="G48" s="33" t="s">
        <v>228</v>
      </c>
      <c r="H48" s="19"/>
      <c r="I48" s="19"/>
      <c r="J48" s="19"/>
      <c r="K48" s="19"/>
      <c r="L48" s="32" t="s">
        <v>2450</v>
      </c>
      <c r="M48" s="31" t="s">
        <v>264</v>
      </c>
      <c r="N48" s="32" t="s">
        <v>192</v>
      </c>
      <c r="O48" s="32" t="s">
        <v>206</v>
      </c>
      <c r="P48" s="32" t="s">
        <v>194</v>
      </c>
      <c r="Q48" s="30"/>
      <c r="R48" s="33">
        <v>17</v>
      </c>
      <c r="S48" s="34"/>
      <c r="T48" s="33">
        <v>19</v>
      </c>
      <c r="U48" s="33"/>
      <c r="V48" s="33"/>
      <c r="W48" s="33"/>
      <c r="X48" s="33"/>
      <c r="Y48" s="33"/>
      <c r="Z48" s="33"/>
      <c r="AA48" s="4">
        <f t="shared" si="2"/>
        <v>19</v>
      </c>
      <c r="AB48" s="4" t="str">
        <f t="shared" si="4"/>
        <v>V19</v>
      </c>
      <c r="AC48" s="4" t="s">
        <v>229</v>
      </c>
      <c r="AD48" s="4">
        <v>1</v>
      </c>
      <c r="AE48" s="4">
        <v>1</v>
      </c>
      <c r="AI48" s="79" t="s">
        <v>1976</v>
      </c>
      <c r="AK48" s="5" t="s">
        <v>504</v>
      </c>
      <c r="AL48" s="98" t="s">
        <v>1355</v>
      </c>
      <c r="AM48" s="30" t="s">
        <v>1355</v>
      </c>
      <c r="AN48" s="4" t="s">
        <v>1355</v>
      </c>
      <c r="AO48" s="98" t="s">
        <v>1355</v>
      </c>
      <c r="AP48" s="98" t="s">
        <v>1355</v>
      </c>
    </row>
    <row r="49" spans="1:42" ht="14.25" customHeight="1" x14ac:dyDescent="0.2">
      <c r="A49" s="28" t="str">
        <f t="shared" si="5"/>
        <v>Marianne</v>
      </c>
      <c r="B49" t="str">
        <f t="shared" si="6"/>
        <v>Himanen</v>
      </c>
      <c r="C49" t="s">
        <v>674</v>
      </c>
      <c r="D49" s="18" t="s">
        <v>673</v>
      </c>
      <c r="E49" s="18" t="s">
        <v>86</v>
      </c>
      <c r="F49" s="37" t="s">
        <v>467</v>
      </c>
      <c r="G49" s="19"/>
      <c r="H49" s="29" t="s">
        <v>229</v>
      </c>
      <c r="I49" s="19"/>
      <c r="J49" s="19"/>
      <c r="K49" s="19"/>
      <c r="L49" s="32" t="s">
        <v>2451</v>
      </c>
      <c r="M49" s="31"/>
      <c r="N49" s="32"/>
      <c r="O49" s="32"/>
      <c r="P49" s="32"/>
      <c r="Q49" s="30"/>
      <c r="R49" s="33">
        <v>17</v>
      </c>
      <c r="S49" s="33"/>
      <c r="T49" s="34"/>
      <c r="U49" s="34"/>
      <c r="V49" s="34"/>
      <c r="W49" s="34"/>
      <c r="X49" s="34"/>
      <c r="Y49" s="34"/>
      <c r="Z49" s="34"/>
      <c r="AA49" s="4">
        <f t="shared" si="2"/>
        <v>17</v>
      </c>
      <c r="AB49" s="4" t="str">
        <f t="shared" si="4"/>
        <v>K17</v>
      </c>
      <c r="AC49" s="4" t="s">
        <v>229</v>
      </c>
      <c r="AG49" s="109"/>
      <c r="AH49" s="10" t="s">
        <v>679</v>
      </c>
      <c r="AK49" s="5" t="s">
        <v>504</v>
      </c>
      <c r="AL49" s="98"/>
      <c r="AO49" s="98"/>
      <c r="AP49" s="98"/>
    </row>
    <row r="50" spans="1:42" ht="14.25" customHeight="1" x14ac:dyDescent="0.2">
      <c r="A50" s="28" t="str">
        <f t="shared" si="5"/>
        <v>Tuukka</v>
      </c>
      <c r="B50" t="str">
        <f t="shared" si="6"/>
        <v>Jääskeläinen</v>
      </c>
      <c r="C50" t="s">
        <v>18</v>
      </c>
      <c r="D50" s="18" t="s">
        <v>181</v>
      </c>
      <c r="E50" s="18" t="s">
        <v>87</v>
      </c>
      <c r="F50" s="4" t="str">
        <f>IF(H50="K","-","")</f>
        <v>-</v>
      </c>
      <c r="G50" s="19"/>
      <c r="H50" s="29" t="s">
        <v>229</v>
      </c>
      <c r="I50" s="19"/>
      <c r="J50" s="19"/>
      <c r="K50" s="19"/>
      <c r="L50" s="32" t="s">
        <v>2452</v>
      </c>
      <c r="M50" s="31" t="s">
        <v>265</v>
      </c>
      <c r="N50" s="32" t="s">
        <v>192</v>
      </c>
      <c r="O50" s="32" t="s">
        <v>206</v>
      </c>
      <c r="P50" s="32" t="s">
        <v>192</v>
      </c>
      <c r="Q50" s="30"/>
      <c r="R50" s="33">
        <v>17</v>
      </c>
      <c r="S50" s="33">
        <v>18</v>
      </c>
      <c r="T50" s="33">
        <v>19</v>
      </c>
      <c r="U50" s="33"/>
      <c r="V50" s="33"/>
      <c r="W50" s="33"/>
      <c r="X50" s="33"/>
      <c r="Y50" s="33"/>
      <c r="Z50" s="33"/>
      <c r="AA50" s="4">
        <f t="shared" si="2"/>
        <v>19</v>
      </c>
      <c r="AB50" s="4" t="str">
        <f t="shared" si="4"/>
        <v>K19</v>
      </c>
      <c r="AC50" s="4" t="s">
        <v>229</v>
      </c>
      <c r="AD50" s="4">
        <v>1</v>
      </c>
      <c r="AK50" s="5" t="s">
        <v>504</v>
      </c>
      <c r="AL50" s="98"/>
      <c r="AO50" s="98"/>
      <c r="AP50" s="98"/>
    </row>
    <row r="51" spans="1:42" ht="14.25" customHeight="1" x14ac:dyDescent="0.2">
      <c r="A51" s="28" t="str">
        <f t="shared" si="5"/>
        <v>Taneli</v>
      </c>
      <c r="B51" t="str">
        <f t="shared" si="6"/>
        <v>Hautaniemi</v>
      </c>
      <c r="C51" t="s">
        <v>13</v>
      </c>
      <c r="D51" s="18" t="s">
        <v>182</v>
      </c>
      <c r="E51" s="18" t="s">
        <v>92</v>
      </c>
      <c r="F51" s="4">
        <v>2</v>
      </c>
      <c r="G51" s="33" t="s">
        <v>228</v>
      </c>
      <c r="H51" s="19"/>
      <c r="I51" s="19"/>
      <c r="J51" s="19"/>
      <c r="K51" s="19"/>
      <c r="L51" s="32" t="s">
        <v>2453</v>
      </c>
      <c r="M51" s="31" t="s">
        <v>266</v>
      </c>
      <c r="N51" s="32" t="s">
        <v>192</v>
      </c>
      <c r="O51" s="32" t="s">
        <v>206</v>
      </c>
      <c r="P51" s="32" t="s">
        <v>195</v>
      </c>
      <c r="Q51" s="30"/>
      <c r="R51" s="33">
        <v>17</v>
      </c>
      <c r="S51" s="34"/>
      <c r="T51" s="33">
        <v>19</v>
      </c>
      <c r="U51" s="33"/>
      <c r="V51" s="33">
        <v>21</v>
      </c>
      <c r="W51" s="33">
        <v>22</v>
      </c>
      <c r="X51" s="33"/>
      <c r="Y51" s="33"/>
      <c r="Z51" s="33"/>
      <c r="AA51" s="4">
        <f t="shared" si="2"/>
        <v>22</v>
      </c>
      <c r="AB51" s="4" t="str">
        <f t="shared" si="4"/>
        <v>V22</v>
      </c>
      <c r="AC51" s="4" t="s">
        <v>229</v>
      </c>
      <c r="AD51" s="4">
        <v>1</v>
      </c>
      <c r="AE51" s="4">
        <v>1</v>
      </c>
      <c r="AI51" t="s">
        <v>13</v>
      </c>
      <c r="AK51" s="5" t="s">
        <v>504</v>
      </c>
      <c r="AL51" s="98" t="s">
        <v>1355</v>
      </c>
      <c r="AM51" s="30" t="s">
        <v>1355</v>
      </c>
      <c r="AN51" s="4" t="s">
        <v>1355</v>
      </c>
      <c r="AO51" s="98" t="s">
        <v>1355</v>
      </c>
      <c r="AP51" s="98" t="s">
        <v>1355</v>
      </c>
    </row>
    <row r="52" spans="1:42" ht="14.25" customHeight="1" x14ac:dyDescent="0.2">
      <c r="A52" s="28" t="str">
        <f t="shared" si="5"/>
        <v>Salla</v>
      </c>
      <c r="B52" t="str">
        <f t="shared" si="6"/>
        <v>Välikylä</v>
      </c>
      <c r="C52" s="50" t="s">
        <v>3436</v>
      </c>
      <c r="D52" s="18" t="s">
        <v>3437</v>
      </c>
      <c r="E52" s="18" t="s">
        <v>96</v>
      </c>
      <c r="F52" s="4" t="str">
        <f>IF(H52="K","-","")</f>
        <v>-</v>
      </c>
      <c r="G52" s="19"/>
      <c r="H52" s="29" t="s">
        <v>229</v>
      </c>
      <c r="I52" s="19"/>
      <c r="J52" s="19"/>
      <c r="K52" s="19"/>
      <c r="L52" s="32" t="s">
        <v>2454</v>
      </c>
      <c r="M52" s="31" t="s">
        <v>267</v>
      </c>
      <c r="N52" s="32" t="s">
        <v>192</v>
      </c>
      <c r="O52" s="32" t="s">
        <v>206</v>
      </c>
      <c r="P52" s="32" t="s">
        <v>196</v>
      </c>
      <c r="Q52" s="30"/>
      <c r="R52" s="33">
        <v>17</v>
      </c>
      <c r="S52" s="33">
        <v>18</v>
      </c>
      <c r="T52" s="34"/>
      <c r="U52" s="34"/>
      <c r="V52" s="34"/>
      <c r="W52" s="34"/>
      <c r="X52" s="34"/>
      <c r="Y52" s="34">
        <v>24</v>
      </c>
      <c r="Z52" s="34"/>
      <c r="AA52" s="4">
        <f t="shared" si="2"/>
        <v>24</v>
      </c>
      <c r="AB52" s="4" t="str">
        <f t="shared" si="4"/>
        <v>K24</v>
      </c>
      <c r="AC52" s="4" t="s">
        <v>229</v>
      </c>
      <c r="AD52" s="4">
        <v>1</v>
      </c>
      <c r="AH52" t="s">
        <v>3438</v>
      </c>
      <c r="AK52" s="5" t="s">
        <v>504</v>
      </c>
      <c r="AP52" s="5"/>
    </row>
    <row r="53" spans="1:42" ht="14.25" customHeight="1" x14ac:dyDescent="0.2">
      <c r="A53" s="28" t="str">
        <f t="shared" si="5"/>
        <v>Tatu</v>
      </c>
      <c r="B53" t="str">
        <f t="shared" si="6"/>
        <v>Blomberg</v>
      </c>
      <c r="C53" t="s">
        <v>678</v>
      </c>
      <c r="D53" s="18" t="s">
        <v>677</v>
      </c>
      <c r="E53" s="18" t="s">
        <v>87</v>
      </c>
      <c r="F53" s="37" t="s">
        <v>467</v>
      </c>
      <c r="G53" s="19"/>
      <c r="H53" s="29" t="s">
        <v>229</v>
      </c>
      <c r="I53" s="19"/>
      <c r="J53" s="19"/>
      <c r="K53" s="19"/>
      <c r="L53" s="32" t="s">
        <v>2454</v>
      </c>
      <c r="M53" s="31"/>
      <c r="N53" s="32"/>
      <c r="O53" s="32"/>
      <c r="P53" s="32"/>
      <c r="Q53" s="30"/>
      <c r="R53" s="33">
        <v>17</v>
      </c>
      <c r="S53" s="33"/>
      <c r="T53" s="34"/>
      <c r="U53" s="34"/>
      <c r="V53" s="34"/>
      <c r="W53" s="34">
        <v>22</v>
      </c>
      <c r="X53" s="34"/>
      <c r="Y53" s="34"/>
      <c r="Z53" s="34"/>
      <c r="AA53" s="4">
        <f t="shared" si="2"/>
        <v>22</v>
      </c>
      <c r="AB53" s="4" t="str">
        <f t="shared" si="4"/>
        <v>K22</v>
      </c>
      <c r="AC53" s="4" t="s">
        <v>229</v>
      </c>
      <c r="AG53" s="109"/>
      <c r="AH53" s="10" t="s">
        <v>679</v>
      </c>
      <c r="AI53" s="18"/>
      <c r="AK53" s="5" t="s">
        <v>504</v>
      </c>
      <c r="AL53" s="98"/>
      <c r="AM53" s="37"/>
      <c r="AN53" s="37"/>
      <c r="AO53" s="98"/>
      <c r="AP53" s="98"/>
    </row>
    <row r="54" spans="1:42" ht="14.25" customHeight="1" x14ac:dyDescent="0.2">
      <c r="A54" s="28" t="str">
        <f t="shared" si="5"/>
        <v>Kosti</v>
      </c>
      <c r="B54" t="str">
        <f t="shared" si="6"/>
        <v>Rytkönen</v>
      </c>
      <c r="C54" t="s">
        <v>682</v>
      </c>
      <c r="D54" s="18" t="s">
        <v>681</v>
      </c>
      <c r="E54" s="18" t="s">
        <v>87</v>
      </c>
      <c r="F54" s="37" t="s">
        <v>467</v>
      </c>
      <c r="G54" s="19"/>
      <c r="H54" s="29" t="s">
        <v>229</v>
      </c>
      <c r="I54" s="19"/>
      <c r="J54" s="19"/>
      <c r="K54" s="19"/>
      <c r="L54" s="32" t="s">
        <v>2454</v>
      </c>
      <c r="M54" s="31"/>
      <c r="N54" s="32"/>
      <c r="O54" s="32"/>
      <c r="P54" s="32"/>
      <c r="Q54" s="30"/>
      <c r="R54" s="33">
        <v>17</v>
      </c>
      <c r="S54" s="33"/>
      <c r="T54" s="34"/>
      <c r="U54" s="34"/>
      <c r="V54" s="34"/>
      <c r="W54" s="34">
        <v>22</v>
      </c>
      <c r="X54" s="34"/>
      <c r="Y54" s="34"/>
      <c r="Z54" s="34"/>
      <c r="AA54" s="4">
        <f t="shared" si="2"/>
        <v>22</v>
      </c>
      <c r="AB54" s="4" t="str">
        <f t="shared" si="4"/>
        <v>K22</v>
      </c>
      <c r="AC54" s="4" t="s">
        <v>229</v>
      </c>
      <c r="AG54" s="109"/>
      <c r="AH54" s="10" t="s">
        <v>679</v>
      </c>
      <c r="AI54" s="18"/>
      <c r="AK54" s="5" t="s">
        <v>504</v>
      </c>
      <c r="AL54" s="98"/>
      <c r="AM54" s="37"/>
      <c r="AN54" s="37"/>
      <c r="AO54" s="98"/>
      <c r="AP54" s="98"/>
    </row>
    <row r="55" spans="1:42" ht="14.25" customHeight="1" x14ac:dyDescent="0.2">
      <c r="A55" s="28" t="str">
        <f t="shared" si="5"/>
        <v>Essi</v>
      </c>
      <c r="B55" t="str">
        <f t="shared" si="6"/>
        <v>Kaartinen</v>
      </c>
      <c r="C55" t="s">
        <v>859</v>
      </c>
      <c r="D55" s="18" t="s">
        <v>183</v>
      </c>
      <c r="E55" s="18" t="s">
        <v>87</v>
      </c>
      <c r="F55" s="37">
        <v>1</v>
      </c>
      <c r="G55" s="33" t="s">
        <v>228</v>
      </c>
      <c r="H55" s="19"/>
      <c r="I55" s="19"/>
      <c r="J55" s="19"/>
      <c r="K55" s="19"/>
      <c r="L55" s="32" t="s">
        <v>2454</v>
      </c>
      <c r="M55" s="31" t="s">
        <v>267</v>
      </c>
      <c r="N55" s="32" t="s">
        <v>192</v>
      </c>
      <c r="O55" s="32" t="s">
        <v>206</v>
      </c>
      <c r="P55" s="32" t="s">
        <v>196</v>
      </c>
      <c r="Q55" s="30"/>
      <c r="R55" s="33">
        <v>17</v>
      </c>
      <c r="S55" s="33">
        <v>18</v>
      </c>
      <c r="T55" s="34"/>
      <c r="U55" s="34"/>
      <c r="V55" s="34">
        <v>21</v>
      </c>
      <c r="W55" s="34">
        <v>22</v>
      </c>
      <c r="X55" s="34">
        <v>23</v>
      </c>
      <c r="Y55" s="34"/>
      <c r="Z55" s="34"/>
      <c r="AA55" s="4">
        <f t="shared" si="2"/>
        <v>23</v>
      </c>
      <c r="AB55" s="4" t="str">
        <f t="shared" si="4"/>
        <v>V23</v>
      </c>
      <c r="AC55" s="4" t="s">
        <v>229</v>
      </c>
      <c r="AD55" s="4">
        <v>1</v>
      </c>
      <c r="AE55" s="4">
        <v>1</v>
      </c>
      <c r="AI55" t="s">
        <v>859</v>
      </c>
      <c r="AK55" s="5" t="s">
        <v>504</v>
      </c>
      <c r="AL55" s="98" t="s">
        <v>1355</v>
      </c>
      <c r="AM55" s="30" t="s">
        <v>1355</v>
      </c>
      <c r="AN55" s="4" t="s">
        <v>1355</v>
      </c>
      <c r="AO55" s="98" t="s">
        <v>1355</v>
      </c>
      <c r="AP55" s="98" t="s">
        <v>1355</v>
      </c>
    </row>
    <row r="56" spans="1:42" ht="14.25" customHeight="1" x14ac:dyDescent="0.2">
      <c r="A56" s="28" t="str">
        <f t="shared" si="5"/>
        <v>Anna-Riikka</v>
      </c>
      <c r="B56" t="str">
        <f t="shared" si="6"/>
        <v>Vehviläinen</v>
      </c>
      <c r="C56" t="s">
        <v>71</v>
      </c>
      <c r="D56" s="18" t="s">
        <v>185</v>
      </c>
      <c r="E56" s="18" t="s">
        <v>89</v>
      </c>
      <c r="F56" s="4">
        <v>1</v>
      </c>
      <c r="G56" s="33" t="s">
        <v>228</v>
      </c>
      <c r="H56" s="19"/>
      <c r="I56" s="19"/>
      <c r="J56" s="19"/>
      <c r="K56" s="19"/>
      <c r="L56" s="32" t="s">
        <v>2454</v>
      </c>
      <c r="M56" s="31" t="s">
        <v>267</v>
      </c>
      <c r="N56" s="32" t="s">
        <v>192</v>
      </c>
      <c r="O56" s="32" t="s">
        <v>206</v>
      </c>
      <c r="P56" s="32" t="s">
        <v>196</v>
      </c>
      <c r="Q56" s="30"/>
      <c r="R56" s="33">
        <v>17</v>
      </c>
      <c r="S56" s="33">
        <v>18</v>
      </c>
      <c r="T56" s="34"/>
      <c r="U56" s="34"/>
      <c r="V56" s="34"/>
      <c r="W56" s="34"/>
      <c r="X56" s="34"/>
      <c r="Y56" s="34"/>
      <c r="Z56" s="34"/>
      <c r="AA56" s="4">
        <f t="shared" si="2"/>
        <v>18</v>
      </c>
      <c r="AB56" s="4" t="str">
        <f t="shared" si="4"/>
        <v>V18</v>
      </c>
      <c r="AC56" s="4" t="s">
        <v>229</v>
      </c>
      <c r="AD56" s="4">
        <v>1</v>
      </c>
      <c r="AE56" s="4">
        <v>1</v>
      </c>
      <c r="AH56" t="s">
        <v>541</v>
      </c>
      <c r="AJ56" s="59" t="s">
        <v>71</v>
      </c>
      <c r="AK56" s="5" t="s">
        <v>504</v>
      </c>
      <c r="AL56" s="98"/>
      <c r="AO56" s="98"/>
      <c r="AP56" s="98"/>
    </row>
    <row r="57" spans="1:42" ht="14.25" customHeight="1" x14ac:dyDescent="0.2">
      <c r="A57" s="28" t="str">
        <f t="shared" si="5"/>
        <v>Linda</v>
      </c>
      <c r="B57" t="str">
        <f t="shared" si="6"/>
        <v>Toratti</v>
      </c>
      <c r="C57" t="s">
        <v>66</v>
      </c>
      <c r="D57" s="18" t="s">
        <v>184</v>
      </c>
      <c r="E57" s="18" t="s">
        <v>87</v>
      </c>
      <c r="F57" s="4">
        <v>1</v>
      </c>
      <c r="G57" s="33" t="s">
        <v>228</v>
      </c>
      <c r="H57" s="19"/>
      <c r="I57" s="19"/>
      <c r="J57" s="19"/>
      <c r="K57" s="19"/>
      <c r="L57" s="32" t="s">
        <v>2454</v>
      </c>
      <c r="M57" s="31" t="s">
        <v>267</v>
      </c>
      <c r="N57" s="32" t="s">
        <v>192</v>
      </c>
      <c r="O57" s="32" t="s">
        <v>206</v>
      </c>
      <c r="P57" s="32" t="s">
        <v>196</v>
      </c>
      <c r="Q57" s="30"/>
      <c r="R57" s="33">
        <v>17</v>
      </c>
      <c r="S57" s="34"/>
      <c r="T57" s="33">
        <v>19</v>
      </c>
      <c r="U57" s="33"/>
      <c r="V57" s="33"/>
      <c r="W57" s="33"/>
      <c r="X57" s="33"/>
      <c r="Y57" s="33"/>
      <c r="Z57" s="33"/>
      <c r="AA57" s="4">
        <f t="shared" si="2"/>
        <v>19</v>
      </c>
      <c r="AB57" s="4" t="str">
        <f t="shared" si="4"/>
        <v>V19</v>
      </c>
      <c r="AC57" s="4" t="s">
        <v>229</v>
      </c>
      <c r="AD57" s="4">
        <v>1</v>
      </c>
      <c r="AE57" s="4">
        <v>1</v>
      </c>
      <c r="AI57" t="s">
        <v>66</v>
      </c>
      <c r="AK57" s="5" t="s">
        <v>504</v>
      </c>
      <c r="AL57" s="98" t="s">
        <v>1355</v>
      </c>
      <c r="AM57" s="30" t="s">
        <v>1355</v>
      </c>
      <c r="AN57" s="4" t="s">
        <v>1355</v>
      </c>
      <c r="AO57" s="98" t="s">
        <v>1355</v>
      </c>
      <c r="AP57" s="98" t="s">
        <v>1355</v>
      </c>
    </row>
    <row r="58" spans="1:42" ht="14.25" customHeight="1" x14ac:dyDescent="0.2">
      <c r="A58" s="28" t="str">
        <f t="shared" si="5"/>
        <v>Eero</v>
      </c>
      <c r="B58" t="str">
        <f t="shared" si="6"/>
        <v>Heino</v>
      </c>
      <c r="C58" s="50" t="s">
        <v>1725</v>
      </c>
      <c r="D58" s="18" t="s">
        <v>680</v>
      </c>
      <c r="E58" s="18" t="s">
        <v>87</v>
      </c>
      <c r="F58" s="37" t="s">
        <v>467</v>
      </c>
      <c r="G58" s="19"/>
      <c r="H58" s="19" t="s">
        <v>229</v>
      </c>
      <c r="I58" s="19"/>
      <c r="J58" s="19"/>
      <c r="K58" s="19"/>
      <c r="L58" s="32" t="s">
        <v>2455</v>
      </c>
      <c r="M58" s="31"/>
      <c r="N58" s="32"/>
      <c r="O58" s="32"/>
      <c r="P58" s="32"/>
      <c r="Q58" s="30"/>
      <c r="R58" s="33">
        <v>17</v>
      </c>
      <c r="S58" s="33"/>
      <c r="T58" s="34"/>
      <c r="U58" s="34"/>
      <c r="V58" s="34"/>
      <c r="W58" s="34"/>
      <c r="X58" s="34"/>
      <c r="Y58" s="34"/>
      <c r="Z58" s="34"/>
      <c r="AA58" s="4">
        <f t="shared" si="2"/>
        <v>17</v>
      </c>
      <c r="AB58" s="4" t="str">
        <f t="shared" si="4"/>
        <v>K17</v>
      </c>
      <c r="AC58" s="4" t="s">
        <v>229</v>
      </c>
      <c r="AG58" s="109"/>
      <c r="AH58" s="10" t="s">
        <v>679</v>
      </c>
      <c r="AK58" s="5" t="s">
        <v>504</v>
      </c>
      <c r="AL58" s="98"/>
      <c r="AO58" s="98"/>
      <c r="AP58" s="98"/>
    </row>
    <row r="59" spans="1:42" ht="14.25" customHeight="1" x14ac:dyDescent="0.2">
      <c r="A59" s="28" t="str">
        <f t="shared" si="5"/>
        <v>Julian</v>
      </c>
      <c r="B59" t="str">
        <f t="shared" si="6"/>
        <v>Seppänen</v>
      </c>
      <c r="C59" t="s">
        <v>688</v>
      </c>
      <c r="D59" s="18" t="s">
        <v>687</v>
      </c>
      <c r="E59" s="18" t="s">
        <v>96</v>
      </c>
      <c r="F59" s="37" t="s">
        <v>467</v>
      </c>
      <c r="G59" s="19"/>
      <c r="H59" s="19" t="s">
        <v>229</v>
      </c>
      <c r="I59" s="19"/>
      <c r="J59" s="19"/>
      <c r="K59" s="19"/>
      <c r="L59" s="32" t="s">
        <v>2455</v>
      </c>
      <c r="M59" s="31"/>
      <c r="N59" s="32"/>
      <c r="O59" s="32"/>
      <c r="P59" s="32"/>
      <c r="Q59" s="30"/>
      <c r="R59" s="33">
        <v>17</v>
      </c>
      <c r="S59" s="33"/>
      <c r="T59" s="34"/>
      <c r="U59" s="34"/>
      <c r="V59" s="34"/>
      <c r="W59" s="34"/>
      <c r="X59" s="34"/>
      <c r="Y59" s="34"/>
      <c r="Z59" s="34"/>
      <c r="AA59" s="4">
        <f t="shared" si="2"/>
        <v>17</v>
      </c>
      <c r="AB59" s="4" t="str">
        <f t="shared" si="4"/>
        <v>K17</v>
      </c>
      <c r="AC59" s="4" t="s">
        <v>229</v>
      </c>
      <c r="AG59" s="109"/>
      <c r="AH59" s="10" t="s">
        <v>679</v>
      </c>
      <c r="AI59" s="18"/>
      <c r="AK59" s="5" t="s">
        <v>504</v>
      </c>
      <c r="AL59" s="98"/>
      <c r="AM59" s="37"/>
      <c r="AN59" s="37"/>
      <c r="AO59" s="98"/>
      <c r="AP59" s="98"/>
    </row>
    <row r="60" spans="1:42" ht="14.25" customHeight="1" x14ac:dyDescent="0.2">
      <c r="A60" s="28" t="str">
        <f t="shared" si="5"/>
        <v>Juho</v>
      </c>
      <c r="B60" t="str">
        <f t="shared" si="6"/>
        <v>Sarvanko</v>
      </c>
      <c r="C60" t="s">
        <v>60</v>
      </c>
      <c r="D60" s="18" t="s">
        <v>147</v>
      </c>
      <c r="E60" s="18" t="s">
        <v>87</v>
      </c>
      <c r="F60" s="4">
        <v>1</v>
      </c>
      <c r="G60" s="19" t="s">
        <v>228</v>
      </c>
      <c r="H60" s="19"/>
      <c r="I60" s="19"/>
      <c r="J60" s="19"/>
      <c r="K60" s="19"/>
      <c r="L60" s="32" t="s">
        <v>2455</v>
      </c>
      <c r="M60" s="31" t="s">
        <v>268</v>
      </c>
      <c r="N60" s="32" t="s">
        <v>192</v>
      </c>
      <c r="O60" s="32" t="s">
        <v>206</v>
      </c>
      <c r="P60" s="32" t="s">
        <v>197</v>
      </c>
      <c r="Q60" s="30"/>
      <c r="R60" s="33">
        <v>17</v>
      </c>
      <c r="S60" s="34"/>
      <c r="T60" s="33">
        <v>19</v>
      </c>
      <c r="U60" s="33"/>
      <c r="V60" s="33"/>
      <c r="W60" s="33"/>
      <c r="X60" s="33"/>
      <c r="Y60" s="33"/>
      <c r="Z60" s="33"/>
      <c r="AA60" s="4">
        <f t="shared" si="2"/>
        <v>19</v>
      </c>
      <c r="AB60" s="4" t="str">
        <f t="shared" si="4"/>
        <v>V19</v>
      </c>
      <c r="AC60" s="4" t="s">
        <v>229</v>
      </c>
      <c r="AD60" s="4">
        <v>1</v>
      </c>
      <c r="AE60" s="4">
        <v>1</v>
      </c>
      <c r="AI60" s="18" t="s">
        <v>60</v>
      </c>
      <c r="AK60" s="5" t="s">
        <v>504</v>
      </c>
      <c r="AL60" s="98" t="s">
        <v>1355</v>
      </c>
      <c r="AM60" s="30" t="s">
        <v>1355</v>
      </c>
      <c r="AN60" s="4" t="s">
        <v>1355</v>
      </c>
      <c r="AO60" s="98" t="s">
        <v>1355</v>
      </c>
      <c r="AP60" s="98" t="s">
        <v>1355</v>
      </c>
    </row>
    <row r="61" spans="1:42" ht="14.25" customHeight="1" x14ac:dyDescent="0.2">
      <c r="A61" s="28" t="str">
        <f t="shared" si="5"/>
        <v>Mona</v>
      </c>
      <c r="B61" t="str">
        <f t="shared" si="6"/>
        <v>Moisala</v>
      </c>
      <c r="C61" t="s">
        <v>767</v>
      </c>
      <c r="D61" s="18" t="s">
        <v>766</v>
      </c>
      <c r="E61" s="18" t="s">
        <v>87</v>
      </c>
      <c r="G61" s="19"/>
      <c r="H61" s="36" t="s">
        <v>229</v>
      </c>
      <c r="I61" s="19"/>
      <c r="J61" s="19"/>
      <c r="K61" s="19"/>
      <c r="L61" s="32" t="s">
        <v>2455</v>
      </c>
      <c r="M61" s="31"/>
      <c r="N61" s="32"/>
      <c r="O61" s="32"/>
      <c r="P61" s="32"/>
      <c r="Q61" s="30"/>
      <c r="R61" s="33">
        <v>17</v>
      </c>
      <c r="S61" s="34"/>
      <c r="T61" s="33"/>
      <c r="U61" s="33"/>
      <c r="V61" s="33"/>
      <c r="W61" s="33"/>
      <c r="X61" s="33"/>
      <c r="Y61" s="33"/>
      <c r="Z61" s="33"/>
      <c r="AA61" s="4">
        <f t="shared" si="2"/>
        <v>17</v>
      </c>
      <c r="AB61" s="4" t="str">
        <f t="shared" si="4"/>
        <v>K17</v>
      </c>
      <c r="AC61" s="4" t="s">
        <v>229</v>
      </c>
      <c r="AI61" s="18"/>
      <c r="AK61" s="5" t="s">
        <v>504</v>
      </c>
      <c r="AL61" s="98"/>
      <c r="AM61" s="37"/>
      <c r="AN61" s="37"/>
      <c r="AO61" s="98"/>
      <c r="AP61" s="98"/>
    </row>
    <row r="62" spans="1:42" ht="14.25" customHeight="1" x14ac:dyDescent="0.2">
      <c r="A62" s="28" t="str">
        <f t="shared" si="5"/>
        <v>Sonja</v>
      </c>
      <c r="B62" t="str">
        <f t="shared" si="6"/>
        <v>Kilpeläinen</v>
      </c>
      <c r="C62" s="50" t="s">
        <v>685</v>
      </c>
      <c r="D62" s="18" t="s">
        <v>684</v>
      </c>
      <c r="E62" s="18" t="s">
        <v>87</v>
      </c>
      <c r="F62" s="37">
        <v>1</v>
      </c>
      <c r="G62" s="19" t="s">
        <v>228</v>
      </c>
      <c r="H62" s="19"/>
      <c r="I62" s="19"/>
      <c r="J62" s="19"/>
      <c r="K62" s="19"/>
      <c r="L62" s="32" t="s">
        <v>2455</v>
      </c>
      <c r="M62" s="31"/>
      <c r="N62" s="32"/>
      <c r="O62" s="32"/>
      <c r="P62" s="32"/>
      <c r="Q62" s="30"/>
      <c r="R62" s="33">
        <v>17</v>
      </c>
      <c r="S62" s="33"/>
      <c r="T62" s="34"/>
      <c r="U62" s="34"/>
      <c r="V62" s="34">
        <v>21</v>
      </c>
      <c r="W62" s="34">
        <v>22</v>
      </c>
      <c r="X62" s="34"/>
      <c r="Y62" s="34">
        <v>24</v>
      </c>
      <c r="Z62" s="34"/>
      <c r="AA62" s="4">
        <f t="shared" si="2"/>
        <v>24</v>
      </c>
      <c r="AB62" s="4" t="str">
        <f t="shared" si="4"/>
        <v>V24</v>
      </c>
      <c r="AC62" s="4" t="s">
        <v>229</v>
      </c>
      <c r="AE62" s="4">
        <v>1</v>
      </c>
      <c r="AI62" s="50" t="s">
        <v>685</v>
      </c>
      <c r="AK62" s="5" t="s">
        <v>504</v>
      </c>
      <c r="AL62" s="98" t="s">
        <v>1355</v>
      </c>
      <c r="AM62" s="4" t="s">
        <v>1355</v>
      </c>
      <c r="AN62" s="4" t="s">
        <v>1355</v>
      </c>
      <c r="AO62" s="98" t="s">
        <v>1355</v>
      </c>
      <c r="AP62" s="98" t="s">
        <v>1355</v>
      </c>
    </row>
    <row r="63" spans="1:42" ht="14.25" customHeight="1" x14ac:dyDescent="0.2">
      <c r="A63" s="28" t="str">
        <f t="shared" si="5"/>
        <v>Eero</v>
      </c>
      <c r="B63" t="str">
        <f t="shared" si="6"/>
        <v>Lehtonen</v>
      </c>
      <c r="D63" s="18" t="s">
        <v>686</v>
      </c>
      <c r="E63" s="18" t="s">
        <v>87</v>
      </c>
      <c r="F63" s="37" t="s">
        <v>467</v>
      </c>
      <c r="G63" s="19"/>
      <c r="H63" s="19" t="s">
        <v>229</v>
      </c>
      <c r="I63" s="19"/>
      <c r="J63" s="19"/>
      <c r="K63" s="19"/>
      <c r="L63" s="32" t="s">
        <v>2455</v>
      </c>
      <c r="M63" s="31"/>
      <c r="N63" s="32"/>
      <c r="O63" s="32"/>
      <c r="P63" s="32"/>
      <c r="Q63" s="30"/>
      <c r="R63" s="33">
        <v>17</v>
      </c>
      <c r="S63" s="33"/>
      <c r="T63" s="34"/>
      <c r="U63" s="34"/>
      <c r="V63" s="34"/>
      <c r="W63" s="34"/>
      <c r="X63" s="34"/>
      <c r="Y63" s="34"/>
      <c r="Z63" s="34"/>
      <c r="AA63" s="4">
        <f t="shared" si="2"/>
        <v>17</v>
      </c>
      <c r="AB63" s="4" t="str">
        <f t="shared" si="4"/>
        <v>K17</v>
      </c>
      <c r="AC63" s="4" t="s">
        <v>229</v>
      </c>
      <c r="AI63" s="18"/>
      <c r="AK63" s="5" t="s">
        <v>504</v>
      </c>
      <c r="AL63" s="98"/>
      <c r="AM63" s="37"/>
      <c r="AN63" s="37"/>
      <c r="AO63" s="98"/>
      <c r="AP63" s="98"/>
    </row>
    <row r="64" spans="1:42" ht="14.25" customHeight="1" x14ac:dyDescent="0.2">
      <c r="A64" s="28" t="str">
        <f t="shared" si="5"/>
        <v>Martti-Tapio</v>
      </c>
      <c r="B64" t="str">
        <f t="shared" si="6"/>
        <v>Kuuskoski</v>
      </c>
      <c r="C64" t="s">
        <v>37</v>
      </c>
      <c r="D64" s="18" t="s">
        <v>148</v>
      </c>
      <c r="E64" s="18" t="s">
        <v>87</v>
      </c>
      <c r="F64" s="4">
        <v>2</v>
      </c>
      <c r="G64" s="33" t="s">
        <v>228</v>
      </c>
      <c r="H64" s="19"/>
      <c r="I64" s="19"/>
      <c r="J64" s="19"/>
      <c r="K64" s="19"/>
      <c r="L64" s="32" t="s">
        <v>2455</v>
      </c>
      <c r="M64" s="31" t="s">
        <v>268</v>
      </c>
      <c r="N64" s="32" t="s">
        <v>192</v>
      </c>
      <c r="O64" s="32" t="s">
        <v>206</v>
      </c>
      <c r="P64" s="32" t="s">
        <v>197</v>
      </c>
      <c r="Q64" s="30"/>
      <c r="R64" s="33">
        <v>17</v>
      </c>
      <c r="S64" s="33">
        <v>18</v>
      </c>
      <c r="T64" s="33">
        <v>19</v>
      </c>
      <c r="U64" s="33">
        <v>20</v>
      </c>
      <c r="V64" s="33"/>
      <c r="W64" s="33">
        <v>22</v>
      </c>
      <c r="X64" s="33">
        <v>23</v>
      </c>
      <c r="Y64" s="33">
        <v>24</v>
      </c>
      <c r="Z64" s="33"/>
      <c r="AA64" s="4">
        <f t="shared" si="2"/>
        <v>24</v>
      </c>
      <c r="AB64" s="4" t="str">
        <f t="shared" si="4"/>
        <v>V24</v>
      </c>
      <c r="AC64" s="4" t="s">
        <v>229</v>
      </c>
      <c r="AD64" s="4">
        <v>1</v>
      </c>
      <c r="AE64" s="4">
        <v>1</v>
      </c>
      <c r="AI64" s="18" t="s">
        <v>37</v>
      </c>
      <c r="AK64" s="5" t="s">
        <v>504</v>
      </c>
      <c r="AL64" s="98" t="s">
        <v>1355</v>
      </c>
      <c r="AM64" s="30" t="s">
        <v>1355</v>
      </c>
      <c r="AN64" s="4" t="s">
        <v>1355</v>
      </c>
      <c r="AO64" s="98" t="s">
        <v>1355</v>
      </c>
      <c r="AP64" s="98" t="s">
        <v>1355</v>
      </c>
    </row>
    <row r="65" spans="1:42" ht="14.25" customHeight="1" x14ac:dyDescent="0.2">
      <c r="A65" s="28" t="str">
        <f t="shared" si="5"/>
        <v>K</v>
      </c>
      <c r="B65" t="str">
        <f t="shared" si="6"/>
        <v>L</v>
      </c>
      <c r="D65" s="18" t="s">
        <v>3423</v>
      </c>
      <c r="E65" s="18" t="s">
        <v>88</v>
      </c>
      <c r="F65" s="4" t="str">
        <f>IF(H65="K","-","")</f>
        <v>-</v>
      </c>
      <c r="G65" s="19"/>
      <c r="H65" s="29" t="s">
        <v>229</v>
      </c>
      <c r="I65" s="19"/>
      <c r="J65" s="19"/>
      <c r="K65" s="19"/>
      <c r="L65" s="32" t="s">
        <v>2456</v>
      </c>
      <c r="M65" s="31" t="s">
        <v>269</v>
      </c>
      <c r="N65" s="32" t="s">
        <v>192</v>
      </c>
      <c r="O65" s="32" t="s">
        <v>206</v>
      </c>
      <c r="P65" s="32" t="s">
        <v>199</v>
      </c>
      <c r="Q65" s="30"/>
      <c r="R65" s="33">
        <v>17</v>
      </c>
      <c r="S65" s="33">
        <v>18</v>
      </c>
      <c r="T65" s="34"/>
      <c r="U65" s="34"/>
      <c r="V65" s="34"/>
      <c r="W65" s="34"/>
      <c r="X65" s="34"/>
      <c r="Y65" s="34"/>
      <c r="Z65" s="34"/>
      <c r="AA65" s="4">
        <f t="shared" si="2"/>
        <v>18</v>
      </c>
      <c r="AB65" s="4" t="str">
        <f t="shared" si="4"/>
        <v>K18</v>
      </c>
      <c r="AC65" s="4" t="s">
        <v>229</v>
      </c>
      <c r="AD65" s="4">
        <v>1</v>
      </c>
      <c r="AH65" t="s">
        <v>3429</v>
      </c>
      <c r="AK65" s="5" t="s">
        <v>504</v>
      </c>
      <c r="AL65" s="98"/>
      <c r="AO65" s="98"/>
      <c r="AP65" s="98"/>
    </row>
    <row r="66" spans="1:42" ht="14.25" customHeight="1" x14ac:dyDescent="0.2">
      <c r="A66" s="28" t="str">
        <f t="shared" si="5"/>
        <v>Susanna</v>
      </c>
      <c r="B66" t="str">
        <f t="shared" si="6"/>
        <v>Lehtinen</v>
      </c>
      <c r="D66" s="18" t="s">
        <v>683</v>
      </c>
      <c r="E66" s="18" t="s">
        <v>86</v>
      </c>
      <c r="F66" s="37" t="s">
        <v>467</v>
      </c>
      <c r="G66" s="19"/>
      <c r="H66" s="29" t="s">
        <v>229</v>
      </c>
      <c r="I66" s="19"/>
      <c r="J66" s="19"/>
      <c r="K66" s="19"/>
      <c r="L66" s="32" t="s">
        <v>2457</v>
      </c>
      <c r="M66" s="31"/>
      <c r="N66" s="32"/>
      <c r="O66" s="32"/>
      <c r="P66" s="32"/>
      <c r="Q66" s="30"/>
      <c r="R66" s="33">
        <v>17</v>
      </c>
      <c r="S66" s="33"/>
      <c r="T66" s="34"/>
      <c r="U66" s="34"/>
      <c r="V66" s="34"/>
      <c r="W66" s="34"/>
      <c r="X66" s="34"/>
      <c r="Y66" s="34"/>
      <c r="Z66" s="34"/>
      <c r="AA66" s="4">
        <f t="shared" si="2"/>
        <v>17</v>
      </c>
      <c r="AB66" s="4" t="str">
        <f t="shared" si="4"/>
        <v>K17</v>
      </c>
      <c r="AC66" s="4" t="s">
        <v>229</v>
      </c>
      <c r="AG66" s="109"/>
      <c r="AH66" s="10" t="s">
        <v>679</v>
      </c>
      <c r="AK66" s="5" t="s">
        <v>504</v>
      </c>
      <c r="AL66" s="98"/>
      <c r="AO66" s="98"/>
      <c r="AP66" s="98"/>
    </row>
    <row r="67" spans="1:42" ht="14.25" customHeight="1" x14ac:dyDescent="0.2">
      <c r="A67" s="28" t="str">
        <f t="shared" si="5"/>
        <v>Ella</v>
      </c>
      <c r="B67" t="s">
        <v>1668</v>
      </c>
      <c r="C67" s="50" t="s">
        <v>1669</v>
      </c>
      <c r="D67" s="18" t="s">
        <v>1670</v>
      </c>
      <c r="E67" s="18" t="s">
        <v>88</v>
      </c>
      <c r="F67" s="4">
        <v>2</v>
      </c>
      <c r="G67" s="33" t="s">
        <v>228</v>
      </c>
      <c r="H67" s="19"/>
      <c r="I67" s="19"/>
      <c r="J67" s="19"/>
      <c r="K67" s="19"/>
      <c r="L67" s="32" t="s">
        <v>2458</v>
      </c>
      <c r="M67" s="31" t="s">
        <v>270</v>
      </c>
      <c r="N67" s="32" t="s">
        <v>192</v>
      </c>
      <c r="O67" s="32" t="s">
        <v>206</v>
      </c>
      <c r="P67" s="32" t="s">
        <v>218</v>
      </c>
      <c r="Q67" s="30"/>
      <c r="R67" s="33">
        <v>17</v>
      </c>
      <c r="S67" s="34"/>
      <c r="T67" s="33">
        <v>19</v>
      </c>
      <c r="U67" s="33">
        <v>20</v>
      </c>
      <c r="V67" s="33"/>
      <c r="W67" s="33">
        <v>22</v>
      </c>
      <c r="X67" s="33"/>
      <c r="Y67" s="33">
        <v>24</v>
      </c>
      <c r="Z67" s="33"/>
      <c r="AA67" s="4">
        <f t="shared" si="2"/>
        <v>24</v>
      </c>
      <c r="AB67" s="4" t="str">
        <f t="shared" si="4"/>
        <v>V24</v>
      </c>
      <c r="AC67" s="4" t="s">
        <v>229</v>
      </c>
      <c r="AD67" s="4">
        <v>1</v>
      </c>
      <c r="AE67" s="4">
        <v>1</v>
      </c>
      <c r="AH67" t="s">
        <v>2346</v>
      </c>
      <c r="AI67" t="s">
        <v>1669</v>
      </c>
      <c r="AK67" s="5" t="s">
        <v>504</v>
      </c>
      <c r="AL67" s="5" t="s">
        <v>1355</v>
      </c>
      <c r="AM67" s="30" t="s">
        <v>1355</v>
      </c>
      <c r="AN67" s="4" t="s">
        <v>1355</v>
      </c>
      <c r="AO67" s="5" t="s">
        <v>1355</v>
      </c>
      <c r="AP67" s="5" t="s">
        <v>1355</v>
      </c>
    </row>
    <row r="68" spans="1:42" ht="14.25" customHeight="1" x14ac:dyDescent="0.2">
      <c r="A68" s="28" t="str">
        <f t="shared" si="5"/>
        <v>Mikko</v>
      </c>
      <c r="B68" t="str">
        <f t="shared" ref="B68" si="7">TRIM(RIGHT(SUBSTITUTE(D68," ",REPT(" ",LEN(D68))),LEN(D68)))</f>
        <v>Kontiainen</v>
      </c>
      <c r="C68" t="s">
        <v>3450</v>
      </c>
      <c r="D68" s="18" t="s">
        <v>3451</v>
      </c>
      <c r="E68" s="18" t="s">
        <v>1765</v>
      </c>
      <c r="F68" s="37">
        <v>2</v>
      </c>
      <c r="G68" s="33" t="s">
        <v>228</v>
      </c>
      <c r="H68" s="19"/>
      <c r="I68" s="19"/>
      <c r="J68" s="19"/>
      <c r="K68" s="19"/>
      <c r="L68" s="32" t="s">
        <v>2459</v>
      </c>
      <c r="M68" s="31" t="s">
        <v>271</v>
      </c>
      <c r="N68" s="32" t="s">
        <v>192</v>
      </c>
      <c r="O68" s="32" t="s">
        <v>206</v>
      </c>
      <c r="P68" s="32" t="s">
        <v>216</v>
      </c>
      <c r="Q68" s="30"/>
      <c r="R68" s="33">
        <v>17</v>
      </c>
      <c r="S68" s="34"/>
      <c r="T68" s="33">
        <v>19</v>
      </c>
      <c r="U68" s="33"/>
      <c r="V68" s="33"/>
      <c r="W68" s="33">
        <v>22</v>
      </c>
      <c r="X68" s="33">
        <v>23</v>
      </c>
      <c r="Y68" s="33"/>
      <c r="Z68" s="33"/>
      <c r="AA68" s="4">
        <f t="shared" si="2"/>
        <v>23</v>
      </c>
      <c r="AB68" s="4" t="str">
        <f t="shared" si="4"/>
        <v>V23</v>
      </c>
      <c r="AC68" s="4" t="s">
        <v>229</v>
      </c>
      <c r="AD68" s="4">
        <v>1</v>
      </c>
      <c r="AE68" s="4">
        <v>1</v>
      </c>
      <c r="AG68"/>
      <c r="AH68" s="18" t="s">
        <v>3450</v>
      </c>
      <c r="AJ68" s="5" t="s">
        <v>504</v>
      </c>
      <c r="AK68" s="98" t="s">
        <v>1355</v>
      </c>
      <c r="AL68" s="30" t="s">
        <v>1355</v>
      </c>
      <c r="AM68" s="4" t="s">
        <v>1355</v>
      </c>
      <c r="AN68" s="98" t="s">
        <v>1355</v>
      </c>
      <c r="AO68" s="98" t="s">
        <v>1355</v>
      </c>
      <c r="AP68"/>
    </row>
    <row r="69" spans="1:42" ht="14.25" customHeight="1" x14ac:dyDescent="0.2">
      <c r="A69" s="28" t="str">
        <f t="shared" si="5"/>
        <v>Jouni</v>
      </c>
      <c r="B69" t="str">
        <f t="shared" si="6"/>
        <v>Korhonen</v>
      </c>
      <c r="C69" t="s">
        <v>33</v>
      </c>
      <c r="D69" s="18" t="s">
        <v>145</v>
      </c>
      <c r="E69" s="18" t="s">
        <v>87</v>
      </c>
      <c r="F69" s="37" t="s">
        <v>467</v>
      </c>
      <c r="G69" s="19"/>
      <c r="H69" s="19" t="s">
        <v>229</v>
      </c>
      <c r="I69" s="19"/>
      <c r="J69" s="19"/>
      <c r="K69" s="19"/>
      <c r="L69" s="32" t="s">
        <v>2460</v>
      </c>
      <c r="M69" s="31" t="s">
        <v>272</v>
      </c>
      <c r="N69" s="32" t="s">
        <v>192</v>
      </c>
      <c r="O69" s="32" t="s">
        <v>210</v>
      </c>
      <c r="P69" s="32" t="s">
        <v>214</v>
      </c>
      <c r="Q69" s="30"/>
      <c r="R69" s="33">
        <v>17</v>
      </c>
      <c r="S69" s="33">
        <v>18</v>
      </c>
      <c r="T69" s="34"/>
      <c r="U69" s="34"/>
      <c r="V69" s="34">
        <v>21</v>
      </c>
      <c r="W69" s="34"/>
      <c r="X69" s="34"/>
      <c r="Y69" s="34"/>
      <c r="Z69" s="34"/>
      <c r="AA69" s="4">
        <f t="shared" si="2"/>
        <v>21</v>
      </c>
      <c r="AB69" s="4" t="str">
        <f t="shared" ref="AB69:AB100" si="8">CONCATENATE(G69,H69,AA69)</f>
        <v>K21</v>
      </c>
      <c r="AC69" s="4" t="s">
        <v>229</v>
      </c>
      <c r="AD69" s="4">
        <v>1</v>
      </c>
      <c r="AE69" s="4">
        <v>1</v>
      </c>
      <c r="AG69" s="110"/>
      <c r="AH69" s="46"/>
      <c r="AK69" s="5" t="s">
        <v>504</v>
      </c>
      <c r="AL69" s="98"/>
      <c r="AO69" s="98"/>
      <c r="AP69" s="98"/>
    </row>
    <row r="70" spans="1:42" ht="14.25" customHeight="1" x14ac:dyDescent="0.2">
      <c r="A70" s="28" t="str">
        <f t="shared" ref="A70:A100" si="9">IF(ISERR(FIND(" ",D70)),"",LEFT(D70,FIND(" ",D70)-1))</f>
        <v>T</v>
      </c>
      <c r="B70" t="str">
        <f t="shared" ref="B70:B100" si="10">TRIM(RIGHT(SUBSTITUTE(D70," ",REPT(" ",LEN(D70))),LEN(D70)))</f>
        <v>K</v>
      </c>
      <c r="D70" s="18" t="s">
        <v>3494</v>
      </c>
      <c r="E70" s="18" t="s">
        <v>87</v>
      </c>
      <c r="F70" s="4" t="str">
        <f>IF(H70="K","-","")</f>
        <v>-</v>
      </c>
      <c r="G70" s="19"/>
      <c r="H70" s="29" t="s">
        <v>229</v>
      </c>
      <c r="I70" s="19"/>
      <c r="J70" s="19"/>
      <c r="K70" s="19"/>
      <c r="L70" s="32" t="s">
        <v>2461</v>
      </c>
      <c r="M70" s="31" t="s">
        <v>273</v>
      </c>
      <c r="N70" s="32" t="s">
        <v>192</v>
      </c>
      <c r="O70" s="32" t="s">
        <v>210</v>
      </c>
      <c r="P70" s="32" t="s">
        <v>211</v>
      </c>
      <c r="Q70" s="30"/>
      <c r="R70" s="33">
        <v>17</v>
      </c>
      <c r="S70" s="33">
        <v>18</v>
      </c>
      <c r="T70" s="34"/>
      <c r="U70" s="34"/>
      <c r="V70" s="34"/>
      <c r="W70" s="34"/>
      <c r="X70" s="34"/>
      <c r="Y70" s="34"/>
      <c r="Z70" s="34"/>
      <c r="AA70" s="4">
        <f t="shared" ref="AA70:AA133" si="11">MAX(R70:Y70)</f>
        <v>18</v>
      </c>
      <c r="AB70" s="4" t="str">
        <f t="shared" si="8"/>
        <v>K18</v>
      </c>
      <c r="AC70" s="4" t="s">
        <v>229</v>
      </c>
      <c r="AD70" s="4">
        <v>1</v>
      </c>
      <c r="AH70" t="s">
        <v>3495</v>
      </c>
      <c r="AI70" s="18"/>
      <c r="AK70" s="5" t="s">
        <v>504</v>
      </c>
      <c r="AL70" s="98"/>
      <c r="AM70" s="37"/>
      <c r="AN70" s="37"/>
      <c r="AO70" s="98"/>
      <c r="AP70" s="98"/>
    </row>
    <row r="71" spans="1:42" ht="14.25" customHeight="1" x14ac:dyDescent="0.2">
      <c r="A71" s="28" t="str">
        <f t="shared" si="9"/>
        <v>Heikki</v>
      </c>
      <c r="B71" t="str">
        <f t="shared" si="10"/>
        <v>Tossavainen</v>
      </c>
      <c r="C71" t="s">
        <v>67</v>
      </c>
      <c r="D71" s="18" t="s">
        <v>144</v>
      </c>
      <c r="E71" s="18" t="s">
        <v>97</v>
      </c>
      <c r="F71" s="37">
        <v>1</v>
      </c>
      <c r="G71" s="33" t="s">
        <v>228</v>
      </c>
      <c r="H71" s="19"/>
      <c r="I71" s="19"/>
      <c r="J71" s="19"/>
      <c r="K71" s="19"/>
      <c r="L71" s="32" t="s">
        <v>2462</v>
      </c>
      <c r="M71" s="31" t="s">
        <v>274</v>
      </c>
      <c r="N71" s="32" t="s">
        <v>192</v>
      </c>
      <c r="O71" s="32" t="s">
        <v>210</v>
      </c>
      <c r="P71" s="32" t="s">
        <v>219</v>
      </c>
      <c r="Q71" s="30"/>
      <c r="R71" s="33">
        <v>17</v>
      </c>
      <c r="S71" s="33">
        <v>18</v>
      </c>
      <c r="T71" s="34">
        <v>19</v>
      </c>
      <c r="U71" s="34"/>
      <c r="V71" s="34"/>
      <c r="W71" s="34"/>
      <c r="X71" s="34"/>
      <c r="Y71" s="34">
        <v>24</v>
      </c>
      <c r="Z71" s="34"/>
      <c r="AA71" s="4">
        <f t="shared" si="11"/>
        <v>24</v>
      </c>
      <c r="AB71" s="4" t="str">
        <f t="shared" si="8"/>
        <v>V24</v>
      </c>
      <c r="AC71" s="4" t="s">
        <v>229</v>
      </c>
      <c r="AD71" s="4">
        <v>1</v>
      </c>
      <c r="AE71" s="4">
        <v>1</v>
      </c>
      <c r="AI71" s="18" t="s">
        <v>67</v>
      </c>
      <c r="AK71" s="5" t="s">
        <v>504</v>
      </c>
      <c r="AL71" s="98" t="s">
        <v>1355</v>
      </c>
      <c r="AM71" s="30" t="s">
        <v>1355</v>
      </c>
      <c r="AN71" s="4" t="s">
        <v>1355</v>
      </c>
      <c r="AO71" s="98" t="s">
        <v>1355</v>
      </c>
      <c r="AP71" s="98" t="s">
        <v>1355</v>
      </c>
    </row>
    <row r="72" spans="1:42" ht="14.25" customHeight="1" x14ac:dyDescent="0.2">
      <c r="A72" s="28" t="str">
        <f t="shared" si="9"/>
        <v>Kristiina</v>
      </c>
      <c r="B72" t="str">
        <f t="shared" si="10"/>
        <v>Nikkola</v>
      </c>
      <c r="D72" s="18" t="s">
        <v>143</v>
      </c>
      <c r="E72" s="18" t="s">
        <v>98</v>
      </c>
      <c r="F72" s="37">
        <v>2</v>
      </c>
      <c r="G72" s="33" t="s">
        <v>228</v>
      </c>
      <c r="H72" s="19"/>
      <c r="I72" s="19"/>
      <c r="J72" s="19"/>
      <c r="K72" s="19"/>
      <c r="L72" s="32" t="s">
        <v>2463</v>
      </c>
      <c r="M72" s="31" t="s">
        <v>275</v>
      </c>
      <c r="N72" s="32" t="s">
        <v>192</v>
      </c>
      <c r="O72" s="32" t="s">
        <v>210</v>
      </c>
      <c r="P72" s="32" t="s">
        <v>190</v>
      </c>
      <c r="Q72" s="30"/>
      <c r="R72" s="33">
        <v>17</v>
      </c>
      <c r="S72" s="33">
        <v>18</v>
      </c>
      <c r="T72" s="33">
        <v>19</v>
      </c>
      <c r="U72" s="33"/>
      <c r="V72" s="33"/>
      <c r="W72" s="33"/>
      <c r="X72" s="33"/>
      <c r="Y72" s="33"/>
      <c r="Z72" s="33"/>
      <c r="AA72" s="4">
        <f t="shared" si="11"/>
        <v>19</v>
      </c>
      <c r="AB72" s="4" t="str">
        <f t="shared" si="8"/>
        <v>V19</v>
      </c>
      <c r="AC72" s="4" t="s">
        <v>229</v>
      </c>
      <c r="AD72" s="4">
        <v>1</v>
      </c>
      <c r="AE72" s="4">
        <v>1</v>
      </c>
      <c r="AK72" s="5" t="s">
        <v>504</v>
      </c>
      <c r="AL72" s="98"/>
      <c r="AO72" s="98"/>
      <c r="AP72" s="98"/>
    </row>
    <row r="73" spans="1:42" ht="14.25" customHeight="1" x14ac:dyDescent="0.2">
      <c r="A73" s="28" t="str">
        <f t="shared" si="9"/>
        <v>Anni</v>
      </c>
      <c r="B73" t="str">
        <f t="shared" si="10"/>
        <v>Uotinen</v>
      </c>
      <c r="C73" t="s">
        <v>341</v>
      </c>
      <c r="D73" s="18" t="s">
        <v>342</v>
      </c>
      <c r="E73" s="18" t="s">
        <v>343</v>
      </c>
      <c r="F73" s="4" t="str">
        <f>IF(H73="K","-","")</f>
        <v>-</v>
      </c>
      <c r="G73" s="19"/>
      <c r="H73" s="29" t="s">
        <v>229</v>
      </c>
      <c r="I73" s="19"/>
      <c r="J73" s="19"/>
      <c r="K73" s="19"/>
      <c r="L73" s="32" t="s">
        <v>2464</v>
      </c>
      <c r="M73" s="31"/>
      <c r="N73" s="32"/>
      <c r="O73" s="32"/>
      <c r="P73" s="32"/>
      <c r="Q73" s="30"/>
      <c r="R73" s="33">
        <v>17</v>
      </c>
      <c r="S73" s="33"/>
      <c r="T73" s="34"/>
      <c r="U73" s="34"/>
      <c r="V73" s="34"/>
      <c r="W73" s="34"/>
      <c r="X73" s="34"/>
      <c r="Y73" s="34"/>
      <c r="Z73" s="34"/>
      <c r="AA73" s="4">
        <f t="shared" si="11"/>
        <v>17</v>
      </c>
      <c r="AB73" s="4" t="str">
        <f t="shared" si="8"/>
        <v>K17</v>
      </c>
      <c r="AC73" s="4" t="s">
        <v>229</v>
      </c>
      <c r="AK73" s="5" t="s">
        <v>504</v>
      </c>
      <c r="AL73" s="98"/>
      <c r="AO73" s="98"/>
      <c r="AP73" s="98"/>
    </row>
    <row r="74" spans="1:42" ht="14.25" customHeight="1" x14ac:dyDescent="0.2">
      <c r="A74" s="28" t="str">
        <f t="shared" si="9"/>
        <v>Aatu</v>
      </c>
      <c r="B74" t="str">
        <f t="shared" si="10"/>
        <v>Tuhatkauno</v>
      </c>
      <c r="C74" s="50"/>
      <c r="D74" s="18" t="s">
        <v>2049</v>
      </c>
      <c r="E74" s="28" t="s">
        <v>86</v>
      </c>
      <c r="F74" s="4">
        <v>2</v>
      </c>
      <c r="G74" s="37" t="s">
        <v>228</v>
      </c>
      <c r="H74" s="19"/>
      <c r="I74" s="19"/>
      <c r="J74" s="19"/>
      <c r="K74" s="19"/>
      <c r="L74" s="32" t="s">
        <v>2465</v>
      </c>
      <c r="M74" s="31" t="s">
        <v>276</v>
      </c>
      <c r="N74" s="32" t="s">
        <v>192</v>
      </c>
      <c r="O74" s="32" t="s">
        <v>211</v>
      </c>
      <c r="P74" s="32" t="s">
        <v>213</v>
      </c>
      <c r="Q74" s="30"/>
      <c r="R74" s="34"/>
      <c r="S74" s="34"/>
      <c r="T74" s="34">
        <v>19</v>
      </c>
      <c r="U74" s="34"/>
      <c r="V74" s="34"/>
      <c r="W74" s="34"/>
      <c r="X74" s="34"/>
      <c r="Y74" s="34"/>
      <c r="Z74" s="34"/>
      <c r="AA74" s="4">
        <f t="shared" si="11"/>
        <v>19</v>
      </c>
      <c r="AB74" s="4" t="str">
        <f t="shared" si="8"/>
        <v>V19</v>
      </c>
      <c r="AC74" s="4" t="s">
        <v>229</v>
      </c>
      <c r="AD74" s="4">
        <v>1</v>
      </c>
      <c r="AE74" s="4">
        <v>1</v>
      </c>
      <c r="AI74" s="18"/>
      <c r="AJ74" t="s">
        <v>54</v>
      </c>
      <c r="AK74" s="5" t="s">
        <v>504</v>
      </c>
      <c r="AL74" s="98"/>
      <c r="AM74" s="37"/>
      <c r="AN74" s="37"/>
      <c r="AO74" s="98"/>
      <c r="AP74" s="98"/>
    </row>
    <row r="75" spans="1:42" ht="14.25" customHeight="1" x14ac:dyDescent="0.2">
      <c r="A75" s="28" t="s">
        <v>1346</v>
      </c>
      <c r="B75" t="str">
        <f t="shared" si="10"/>
        <v>Koivula</v>
      </c>
      <c r="C75" s="50" t="s">
        <v>1911</v>
      </c>
      <c r="D75" s="18" t="s">
        <v>142</v>
      </c>
      <c r="E75" s="18" t="s">
        <v>87</v>
      </c>
      <c r="F75" s="37">
        <v>2</v>
      </c>
      <c r="G75" s="37" t="s">
        <v>228</v>
      </c>
      <c r="H75" s="19"/>
      <c r="I75" s="19"/>
      <c r="J75" s="19"/>
      <c r="K75" s="19"/>
      <c r="L75" s="32" t="s">
        <v>2465</v>
      </c>
      <c r="M75" s="31" t="s">
        <v>276</v>
      </c>
      <c r="N75" s="32" t="s">
        <v>192</v>
      </c>
      <c r="O75" s="32" t="s">
        <v>211</v>
      </c>
      <c r="P75" s="32" t="s">
        <v>213</v>
      </c>
      <c r="Q75" s="30"/>
      <c r="R75" s="33">
        <v>17</v>
      </c>
      <c r="S75" s="34"/>
      <c r="T75" s="34">
        <v>19</v>
      </c>
      <c r="U75" s="34"/>
      <c r="V75" s="34"/>
      <c r="W75" s="34"/>
      <c r="X75" s="34"/>
      <c r="Y75" s="34"/>
      <c r="Z75" s="34"/>
      <c r="AA75" s="4">
        <f t="shared" si="11"/>
        <v>19</v>
      </c>
      <c r="AB75" s="4" t="str">
        <f t="shared" si="8"/>
        <v>V19</v>
      </c>
      <c r="AC75" s="4" t="s">
        <v>229</v>
      </c>
      <c r="AD75" s="4">
        <v>1</v>
      </c>
      <c r="AE75" s="4">
        <v>1</v>
      </c>
      <c r="AJ75" s="59" t="s">
        <v>80</v>
      </c>
      <c r="AK75" s="5" t="s">
        <v>504</v>
      </c>
      <c r="AL75" s="98"/>
      <c r="AO75" s="98"/>
      <c r="AP75" s="98"/>
    </row>
    <row r="76" spans="1:42" ht="14.25" customHeight="1" x14ac:dyDescent="0.2">
      <c r="A76" s="28" t="str">
        <f t="shared" si="9"/>
        <v>Antti-Markus</v>
      </c>
      <c r="B76" t="str">
        <f t="shared" si="10"/>
        <v>Lehtonen</v>
      </c>
      <c r="C76" t="s">
        <v>39</v>
      </c>
      <c r="D76" s="18" t="s">
        <v>2095</v>
      </c>
      <c r="E76" s="18" t="s">
        <v>99</v>
      </c>
      <c r="F76" s="37">
        <v>1</v>
      </c>
      <c r="G76" s="33" t="s">
        <v>228</v>
      </c>
      <c r="H76" s="19"/>
      <c r="I76" s="19"/>
      <c r="J76" s="19"/>
      <c r="K76" s="19"/>
      <c r="L76" s="32" t="s">
        <v>2465</v>
      </c>
      <c r="M76" s="31" t="s">
        <v>276</v>
      </c>
      <c r="N76" s="32" t="s">
        <v>192</v>
      </c>
      <c r="O76" s="32" t="s">
        <v>211</v>
      </c>
      <c r="P76" s="32" t="s">
        <v>213</v>
      </c>
      <c r="Q76" s="30"/>
      <c r="R76" s="33">
        <v>17</v>
      </c>
      <c r="S76" s="33">
        <v>18</v>
      </c>
      <c r="T76" s="34"/>
      <c r="U76" s="34"/>
      <c r="V76" s="34">
        <v>21</v>
      </c>
      <c r="W76" s="34">
        <v>22</v>
      </c>
      <c r="X76" s="34">
        <v>23</v>
      </c>
      <c r="Y76" s="34">
        <v>24</v>
      </c>
      <c r="Z76" s="34"/>
      <c r="AA76" s="4">
        <f t="shared" si="11"/>
        <v>24</v>
      </c>
      <c r="AB76" s="4" t="str">
        <f t="shared" si="8"/>
        <v>V24</v>
      </c>
      <c r="AC76" s="4" t="s">
        <v>229</v>
      </c>
      <c r="AD76" s="4">
        <v>1</v>
      </c>
      <c r="AE76" s="4">
        <v>1</v>
      </c>
      <c r="AI76" s="18" t="s">
        <v>39</v>
      </c>
      <c r="AK76" s="5" t="s">
        <v>504</v>
      </c>
      <c r="AL76" s="98" t="s">
        <v>1355</v>
      </c>
      <c r="AM76" s="30" t="s">
        <v>1355</v>
      </c>
      <c r="AN76" s="4" t="s">
        <v>1355</v>
      </c>
      <c r="AO76" s="98" t="s">
        <v>1355</v>
      </c>
      <c r="AP76" s="98" t="s">
        <v>1355</v>
      </c>
    </row>
    <row r="77" spans="1:42" ht="14.25" customHeight="1" x14ac:dyDescent="0.2">
      <c r="A77" s="28" t="str">
        <f t="shared" si="9"/>
        <v>Laura</v>
      </c>
      <c r="B77" t="str">
        <f t="shared" si="10"/>
        <v>Rämäkkö</v>
      </c>
      <c r="C77" t="s">
        <v>57</v>
      </c>
      <c r="D77" s="18" t="s">
        <v>140</v>
      </c>
      <c r="E77" s="18" t="s">
        <v>95</v>
      </c>
      <c r="F77" s="37">
        <v>1</v>
      </c>
      <c r="G77" s="33" t="s">
        <v>228</v>
      </c>
      <c r="H77" s="19"/>
      <c r="I77" s="19"/>
      <c r="J77" s="19"/>
      <c r="K77" s="19"/>
      <c r="L77" s="32" t="s">
        <v>2465</v>
      </c>
      <c r="M77" s="31" t="s">
        <v>276</v>
      </c>
      <c r="N77" s="32" t="s">
        <v>192</v>
      </c>
      <c r="O77" s="32" t="s">
        <v>211</v>
      </c>
      <c r="P77" s="32" t="s">
        <v>213</v>
      </c>
      <c r="Q77" s="30"/>
      <c r="R77" s="33">
        <v>17</v>
      </c>
      <c r="S77" s="33">
        <v>18</v>
      </c>
      <c r="T77" s="34"/>
      <c r="U77" s="34"/>
      <c r="V77" s="34"/>
      <c r="W77" s="34"/>
      <c r="X77" s="34"/>
      <c r="Y77" s="34"/>
      <c r="Z77" s="34"/>
      <c r="AA77" s="4">
        <f t="shared" si="11"/>
        <v>18</v>
      </c>
      <c r="AB77" s="4" t="str">
        <f t="shared" si="8"/>
        <v>V18</v>
      </c>
      <c r="AC77" s="4" t="s">
        <v>229</v>
      </c>
      <c r="AD77" s="4">
        <v>1</v>
      </c>
      <c r="AE77" s="4">
        <v>1</v>
      </c>
      <c r="AI77" s="50" t="s">
        <v>1972</v>
      </c>
      <c r="AK77" s="5" t="s">
        <v>504</v>
      </c>
      <c r="AL77" s="98" t="s">
        <v>1355</v>
      </c>
      <c r="AM77" s="30" t="s">
        <v>1355</v>
      </c>
      <c r="AN77" s="4" t="s">
        <v>1355</v>
      </c>
      <c r="AO77" s="98" t="s">
        <v>1355</v>
      </c>
      <c r="AP77" s="98" t="s">
        <v>1355</v>
      </c>
    </row>
    <row r="78" spans="1:42" ht="14.25" customHeight="1" x14ac:dyDescent="0.2">
      <c r="A78" s="28" t="str">
        <f t="shared" si="9"/>
        <v>Birgitta</v>
      </c>
      <c r="B78" t="str">
        <f t="shared" si="10"/>
        <v>Sydänmaa</v>
      </c>
      <c r="C78" s="50" t="s">
        <v>865</v>
      </c>
      <c r="D78" s="18" t="s">
        <v>866</v>
      </c>
      <c r="E78" s="18" t="s">
        <v>87</v>
      </c>
      <c r="F78" s="37">
        <v>2</v>
      </c>
      <c r="G78" s="33" t="s">
        <v>228</v>
      </c>
      <c r="H78" s="19"/>
      <c r="I78" s="19"/>
      <c r="J78" s="19"/>
      <c r="K78" s="19"/>
      <c r="L78" s="32" t="s">
        <v>2465</v>
      </c>
      <c r="M78" s="31" t="s">
        <v>276</v>
      </c>
      <c r="N78" s="32" t="s">
        <v>192</v>
      </c>
      <c r="O78" s="32" t="s">
        <v>211</v>
      </c>
      <c r="P78" s="32" t="s">
        <v>213</v>
      </c>
      <c r="Q78" s="30"/>
      <c r="R78" s="33">
        <v>17</v>
      </c>
      <c r="S78" s="33">
        <v>18</v>
      </c>
      <c r="T78" s="33">
        <v>19</v>
      </c>
      <c r="U78" s="33"/>
      <c r="V78" s="33">
        <v>21</v>
      </c>
      <c r="W78" s="33"/>
      <c r="X78" s="33"/>
      <c r="Y78" s="33"/>
      <c r="Z78" s="33"/>
      <c r="AA78" s="4">
        <f t="shared" si="11"/>
        <v>21</v>
      </c>
      <c r="AB78" s="4" t="str">
        <f t="shared" si="8"/>
        <v>V21</v>
      </c>
      <c r="AC78" s="4" t="s">
        <v>229</v>
      </c>
      <c r="AD78" s="4">
        <v>1</v>
      </c>
      <c r="AE78" s="4">
        <v>1</v>
      </c>
      <c r="AJ78" s="59" t="s">
        <v>865</v>
      </c>
      <c r="AK78" s="5" t="s">
        <v>504</v>
      </c>
      <c r="AL78" s="98"/>
      <c r="AO78" s="98"/>
      <c r="AP78" s="98"/>
    </row>
    <row r="79" spans="1:42" ht="14.25" customHeight="1" x14ac:dyDescent="0.2">
      <c r="A79" s="28" t="str">
        <f t="shared" si="9"/>
        <v>Risto</v>
      </c>
      <c r="B79" t="str">
        <f t="shared" si="10"/>
        <v>Metso</v>
      </c>
      <c r="D79" s="18" t="s">
        <v>689</v>
      </c>
      <c r="E79" s="18" t="s">
        <v>87</v>
      </c>
      <c r="F79" s="4" t="s">
        <v>467</v>
      </c>
      <c r="G79" s="19"/>
      <c r="H79" s="29" t="s">
        <v>229</v>
      </c>
      <c r="I79" s="19"/>
      <c r="J79" s="19"/>
      <c r="K79" s="19"/>
      <c r="L79" s="32" t="s">
        <v>2466</v>
      </c>
      <c r="M79" s="31"/>
      <c r="N79" s="32"/>
      <c r="O79" s="32"/>
      <c r="P79" s="32"/>
      <c r="Q79" s="30"/>
      <c r="R79" s="33">
        <v>17</v>
      </c>
      <c r="S79" s="33"/>
      <c r="T79" s="34"/>
      <c r="U79" s="34"/>
      <c r="V79" s="34"/>
      <c r="W79" s="34"/>
      <c r="X79" s="34"/>
      <c r="Y79" s="34"/>
      <c r="Z79" s="34"/>
      <c r="AA79" s="4">
        <f t="shared" si="11"/>
        <v>17</v>
      </c>
      <c r="AB79" s="4" t="str">
        <f t="shared" si="8"/>
        <v>K17</v>
      </c>
      <c r="AC79" s="4" t="s">
        <v>229</v>
      </c>
      <c r="AG79" s="109"/>
      <c r="AH79" s="10" t="s">
        <v>679</v>
      </c>
      <c r="AI79" s="18"/>
      <c r="AK79" s="5" t="s">
        <v>504</v>
      </c>
      <c r="AL79" s="98"/>
      <c r="AM79" s="37"/>
      <c r="AN79" s="37"/>
      <c r="AO79" s="98"/>
      <c r="AP79" s="98"/>
    </row>
    <row r="80" spans="1:42" ht="14.25" customHeight="1" x14ac:dyDescent="0.2">
      <c r="A80" s="28" t="str">
        <f t="shared" si="9"/>
        <v>Topi</v>
      </c>
      <c r="B80" t="str">
        <f t="shared" si="10"/>
        <v>Äikäs</v>
      </c>
      <c r="C80" t="s">
        <v>5</v>
      </c>
      <c r="D80" s="28" t="s">
        <v>139</v>
      </c>
      <c r="E80" s="28" t="s">
        <v>87</v>
      </c>
      <c r="F80" s="4" t="str">
        <f>IF(H80="K","-","")</f>
        <v>-</v>
      </c>
      <c r="G80" s="19"/>
      <c r="H80" s="29" t="s">
        <v>229</v>
      </c>
      <c r="I80" s="19"/>
      <c r="J80" s="19"/>
      <c r="K80" s="19"/>
      <c r="L80" s="32" t="s">
        <v>2467</v>
      </c>
      <c r="M80" s="31" t="s">
        <v>277</v>
      </c>
      <c r="N80" s="32" t="s">
        <v>195</v>
      </c>
      <c r="O80" s="32" t="s">
        <v>212</v>
      </c>
      <c r="P80" s="32" t="s">
        <v>188</v>
      </c>
      <c r="Q80" s="30"/>
      <c r="R80" s="34"/>
      <c r="S80" s="33">
        <v>18</v>
      </c>
      <c r="T80" s="34"/>
      <c r="U80" s="34"/>
      <c r="V80" s="34">
        <v>21</v>
      </c>
      <c r="W80" s="34">
        <v>22</v>
      </c>
      <c r="X80" s="34"/>
      <c r="Y80" s="34"/>
      <c r="Z80" s="34"/>
      <c r="AA80" s="4">
        <f t="shared" si="11"/>
        <v>22</v>
      </c>
      <c r="AB80" s="4" t="str">
        <f t="shared" si="8"/>
        <v>K22</v>
      </c>
      <c r="AC80" s="4" t="s">
        <v>229</v>
      </c>
      <c r="AD80" s="4">
        <v>1</v>
      </c>
      <c r="AK80" s="5" t="s">
        <v>504</v>
      </c>
      <c r="AL80" s="98"/>
      <c r="AO80" s="98"/>
      <c r="AP80" s="98"/>
    </row>
    <row r="81" spans="1:42" ht="14.25" customHeight="1" x14ac:dyDescent="0.2">
      <c r="A81" s="28" t="str">
        <f t="shared" si="9"/>
        <v>Marika</v>
      </c>
      <c r="B81" t="str">
        <f t="shared" si="10"/>
        <v>Mikkola</v>
      </c>
      <c r="C81" s="50" t="s">
        <v>1713</v>
      </c>
      <c r="D81" s="18" t="s">
        <v>42</v>
      </c>
      <c r="E81" s="18" t="s">
        <v>87</v>
      </c>
      <c r="F81" s="4" t="str">
        <f>IF(H81="K","-","")</f>
        <v>-</v>
      </c>
      <c r="G81" s="19"/>
      <c r="H81" s="29" t="s">
        <v>229</v>
      </c>
      <c r="I81" s="19"/>
      <c r="J81" s="19"/>
      <c r="K81" s="19"/>
      <c r="L81" s="32" t="s">
        <v>2468</v>
      </c>
      <c r="M81" s="31" t="s">
        <v>278</v>
      </c>
      <c r="N81" s="32" t="s">
        <v>195</v>
      </c>
      <c r="O81" s="32" t="s">
        <v>193</v>
      </c>
      <c r="P81" s="32" t="s">
        <v>214</v>
      </c>
      <c r="Q81" s="30"/>
      <c r="R81" s="34"/>
      <c r="S81" s="33">
        <v>18</v>
      </c>
      <c r="T81" s="33">
        <v>19</v>
      </c>
      <c r="U81" s="33">
        <v>20</v>
      </c>
      <c r="V81" s="33"/>
      <c r="W81" s="33"/>
      <c r="X81" s="33"/>
      <c r="Y81" s="33"/>
      <c r="Z81" s="33"/>
      <c r="AA81" s="4">
        <f t="shared" si="11"/>
        <v>20</v>
      </c>
      <c r="AB81" s="4" t="str">
        <f t="shared" si="8"/>
        <v>K20</v>
      </c>
      <c r="AC81" s="4" t="s">
        <v>229</v>
      </c>
      <c r="AD81" s="4">
        <v>1</v>
      </c>
      <c r="AI81" s="18"/>
      <c r="AK81" s="5" t="s">
        <v>504</v>
      </c>
      <c r="AL81" s="98"/>
      <c r="AM81" s="37"/>
      <c r="AN81" s="37"/>
      <c r="AO81" s="98"/>
      <c r="AP81" s="98"/>
    </row>
    <row r="82" spans="1:42" ht="14.25" customHeight="1" x14ac:dyDescent="0.2">
      <c r="A82" s="28" t="str">
        <f t="shared" si="9"/>
        <v>Lauri</v>
      </c>
      <c r="B82" t="str">
        <f t="shared" si="10"/>
        <v>Elsilä</v>
      </c>
      <c r="C82" t="s">
        <v>9</v>
      </c>
      <c r="D82" s="18" t="s">
        <v>138</v>
      </c>
      <c r="E82" s="18" t="s">
        <v>87</v>
      </c>
      <c r="F82" s="37">
        <v>2</v>
      </c>
      <c r="G82" s="33" t="s">
        <v>228</v>
      </c>
      <c r="H82" s="19"/>
      <c r="I82" s="19"/>
      <c r="J82" s="19"/>
      <c r="K82" s="19"/>
      <c r="L82" s="32" t="s">
        <v>2468</v>
      </c>
      <c r="M82" s="31" t="s">
        <v>278</v>
      </c>
      <c r="N82" s="32" t="s">
        <v>195</v>
      </c>
      <c r="O82" s="32" t="s">
        <v>193</v>
      </c>
      <c r="P82" s="32" t="s">
        <v>214</v>
      </c>
      <c r="Q82" s="30"/>
      <c r="R82" s="34"/>
      <c r="S82" s="33">
        <v>18</v>
      </c>
      <c r="T82" s="33">
        <v>19</v>
      </c>
      <c r="U82" s="33">
        <v>20</v>
      </c>
      <c r="V82" s="33">
        <v>21</v>
      </c>
      <c r="W82" s="33">
        <v>22</v>
      </c>
      <c r="X82" s="33">
        <v>23</v>
      </c>
      <c r="Y82" s="33">
        <v>24</v>
      </c>
      <c r="Z82" s="33"/>
      <c r="AA82" s="4">
        <f t="shared" si="11"/>
        <v>24</v>
      </c>
      <c r="AB82" s="4" t="str">
        <f t="shared" si="8"/>
        <v>V24</v>
      </c>
      <c r="AC82" s="4" t="s">
        <v>229</v>
      </c>
      <c r="AD82" s="4">
        <v>1</v>
      </c>
      <c r="AE82" s="4">
        <v>1</v>
      </c>
      <c r="AI82" t="s">
        <v>1677</v>
      </c>
      <c r="AK82" s="5" t="s">
        <v>504</v>
      </c>
      <c r="AL82" s="98" t="s">
        <v>1355</v>
      </c>
      <c r="AM82" s="30" t="s">
        <v>1355</v>
      </c>
      <c r="AN82" s="4" t="s">
        <v>1355</v>
      </c>
      <c r="AO82" s="98" t="s">
        <v>1355</v>
      </c>
      <c r="AP82" s="98" t="s">
        <v>1355</v>
      </c>
    </row>
    <row r="83" spans="1:42" ht="14.25" customHeight="1" x14ac:dyDescent="0.2">
      <c r="A83" s="28" t="str">
        <f t="shared" si="9"/>
        <v>Jani</v>
      </c>
      <c r="B83" t="str">
        <f t="shared" si="10"/>
        <v>Jokinen</v>
      </c>
      <c r="C83" t="s">
        <v>23</v>
      </c>
      <c r="D83" s="28" t="s">
        <v>137</v>
      </c>
      <c r="E83" s="28" t="s">
        <v>100</v>
      </c>
      <c r="F83" s="4" t="str">
        <f>IF(H83="K","-","")</f>
        <v>-</v>
      </c>
      <c r="G83" s="19"/>
      <c r="H83" s="29" t="s">
        <v>229</v>
      </c>
      <c r="I83" s="19"/>
      <c r="J83" s="19"/>
      <c r="K83" s="19"/>
      <c r="L83" s="32" t="s">
        <v>2469</v>
      </c>
      <c r="M83" s="31" t="s">
        <v>279</v>
      </c>
      <c r="N83" s="32" t="s">
        <v>195</v>
      </c>
      <c r="O83" s="32" t="s">
        <v>193</v>
      </c>
      <c r="P83" s="32" t="s">
        <v>194</v>
      </c>
      <c r="Q83" s="30"/>
      <c r="R83" s="34"/>
      <c r="S83" s="33">
        <v>18</v>
      </c>
      <c r="T83" s="33">
        <v>19</v>
      </c>
      <c r="U83" s="33"/>
      <c r="V83" s="33"/>
      <c r="W83" s="33">
        <v>22</v>
      </c>
      <c r="X83" s="33">
        <v>23</v>
      </c>
      <c r="Y83" s="33"/>
      <c r="Z83" s="33"/>
      <c r="AA83" s="4">
        <f t="shared" si="11"/>
        <v>23</v>
      </c>
      <c r="AB83" s="4" t="str">
        <f t="shared" si="8"/>
        <v>K23</v>
      </c>
      <c r="AC83" s="4" t="s">
        <v>229</v>
      </c>
      <c r="AD83" s="4">
        <v>1</v>
      </c>
      <c r="AI83" s="18"/>
      <c r="AK83" s="5" t="s">
        <v>504</v>
      </c>
      <c r="AL83" s="98"/>
      <c r="AM83" s="37"/>
      <c r="AN83" s="37"/>
      <c r="AO83" s="98"/>
      <c r="AP83" s="98"/>
    </row>
    <row r="84" spans="1:42" ht="14.25" customHeight="1" x14ac:dyDescent="0.2">
      <c r="A84" s="28" t="str">
        <f t="shared" si="9"/>
        <v>Mika</v>
      </c>
      <c r="B84" t="str">
        <f t="shared" si="10"/>
        <v>Korento</v>
      </c>
      <c r="C84" t="s">
        <v>32</v>
      </c>
      <c r="D84" s="18" t="s">
        <v>136</v>
      </c>
      <c r="E84" s="18" t="s">
        <v>87</v>
      </c>
      <c r="F84" s="4" t="str">
        <f>IF(H84="K","-","")</f>
        <v>-</v>
      </c>
      <c r="G84" s="19"/>
      <c r="H84" s="29" t="s">
        <v>229</v>
      </c>
      <c r="I84" s="19"/>
      <c r="J84" s="19"/>
      <c r="K84" s="19"/>
      <c r="L84" s="32" t="s">
        <v>2470</v>
      </c>
      <c r="M84" s="31" t="s">
        <v>280</v>
      </c>
      <c r="N84" s="32" t="s">
        <v>195</v>
      </c>
      <c r="O84" s="32" t="s">
        <v>204</v>
      </c>
      <c r="P84" s="32" t="s">
        <v>214</v>
      </c>
      <c r="Q84" s="30"/>
      <c r="R84" s="34"/>
      <c r="S84" s="33">
        <v>18</v>
      </c>
      <c r="T84" s="34"/>
      <c r="U84" s="34"/>
      <c r="V84" s="34"/>
      <c r="W84" s="34"/>
      <c r="X84" s="34"/>
      <c r="Y84" s="34"/>
      <c r="Z84" s="34"/>
      <c r="AA84" s="4">
        <f t="shared" si="11"/>
        <v>18</v>
      </c>
      <c r="AB84" s="4" t="str">
        <f t="shared" si="8"/>
        <v>K18</v>
      </c>
      <c r="AC84" s="4" t="s">
        <v>229</v>
      </c>
      <c r="AD84" s="4">
        <v>1</v>
      </c>
      <c r="AK84" s="5" t="s">
        <v>504</v>
      </c>
      <c r="AP84" s="5"/>
    </row>
    <row r="85" spans="1:42" ht="14.25" customHeight="1" x14ac:dyDescent="0.2">
      <c r="A85" s="28" t="str">
        <f t="shared" si="9"/>
        <v>Rafael</v>
      </c>
      <c r="B85" t="str">
        <f t="shared" si="10"/>
        <v>Sorsa</v>
      </c>
      <c r="C85" t="s">
        <v>62</v>
      </c>
      <c r="D85" s="18" t="s">
        <v>2982</v>
      </c>
      <c r="E85" s="18" t="s">
        <v>87</v>
      </c>
      <c r="F85" s="37">
        <v>2</v>
      </c>
      <c r="G85" s="38" t="s">
        <v>228</v>
      </c>
      <c r="H85" s="19"/>
      <c r="I85" s="19"/>
      <c r="J85" s="19"/>
      <c r="K85" s="19"/>
      <c r="L85" s="32" t="s">
        <v>2471</v>
      </c>
      <c r="M85" s="31" t="s">
        <v>281</v>
      </c>
      <c r="N85" s="32" t="s">
        <v>195</v>
      </c>
      <c r="O85" s="32" t="s">
        <v>204</v>
      </c>
      <c r="P85" s="32" t="s">
        <v>194</v>
      </c>
      <c r="Q85" s="30"/>
      <c r="R85" s="34"/>
      <c r="S85" s="33">
        <v>18</v>
      </c>
      <c r="T85" s="33">
        <v>19</v>
      </c>
      <c r="U85" s="33"/>
      <c r="V85" s="33"/>
      <c r="W85" s="33"/>
      <c r="X85" s="33"/>
      <c r="Y85" s="33">
        <v>24</v>
      </c>
      <c r="Z85" s="33"/>
      <c r="AA85" s="4">
        <f t="shared" si="11"/>
        <v>24</v>
      </c>
      <c r="AB85" s="4" t="str">
        <f t="shared" si="8"/>
        <v>V24</v>
      </c>
      <c r="AC85" s="4" t="s">
        <v>229</v>
      </c>
      <c r="AD85" s="4">
        <v>1</v>
      </c>
      <c r="AE85" s="4">
        <v>1</v>
      </c>
      <c r="AI85" s="79" t="s">
        <v>1981</v>
      </c>
      <c r="AK85" s="5" t="s">
        <v>504</v>
      </c>
      <c r="AL85" s="98" t="s">
        <v>1355</v>
      </c>
      <c r="AM85" s="30" t="s">
        <v>1355</v>
      </c>
      <c r="AN85" s="4" t="s">
        <v>1355</v>
      </c>
      <c r="AO85" s="98" t="s">
        <v>1355</v>
      </c>
      <c r="AP85" s="98" t="s">
        <v>1355</v>
      </c>
    </row>
    <row r="86" spans="1:42" ht="14.25" customHeight="1" x14ac:dyDescent="0.2">
      <c r="A86" s="28" t="str">
        <f t="shared" si="9"/>
        <v>Tommi</v>
      </c>
      <c r="B86" t="str">
        <f t="shared" si="10"/>
        <v>Vehmas</v>
      </c>
      <c r="C86" t="s">
        <v>70</v>
      </c>
      <c r="D86" s="18" t="s">
        <v>134</v>
      </c>
      <c r="E86" s="18" t="s">
        <v>87</v>
      </c>
      <c r="F86" s="4" t="str">
        <f>IF(H86="K","-","")</f>
        <v>-</v>
      </c>
      <c r="G86" s="19"/>
      <c r="H86" s="29" t="s">
        <v>229</v>
      </c>
      <c r="I86" s="19"/>
      <c r="J86" s="19"/>
      <c r="K86" s="19"/>
      <c r="L86" s="32" t="s">
        <v>2472</v>
      </c>
      <c r="M86" s="31" t="s">
        <v>282</v>
      </c>
      <c r="N86" s="32" t="s">
        <v>195</v>
      </c>
      <c r="O86" s="32" t="s">
        <v>204</v>
      </c>
      <c r="P86" s="32" t="s">
        <v>203</v>
      </c>
      <c r="Q86" s="30"/>
      <c r="R86" s="35"/>
      <c r="S86" s="33">
        <v>18</v>
      </c>
      <c r="T86" s="34"/>
      <c r="U86" s="34"/>
      <c r="V86" s="34"/>
      <c r="W86" s="34">
        <v>22</v>
      </c>
      <c r="X86" s="34">
        <v>23</v>
      </c>
      <c r="Y86" s="34"/>
      <c r="Z86" s="34"/>
      <c r="AA86" s="4">
        <f t="shared" si="11"/>
        <v>23</v>
      </c>
      <c r="AB86" s="4" t="str">
        <f t="shared" si="8"/>
        <v>K23</v>
      </c>
      <c r="AC86" s="4" t="s">
        <v>229</v>
      </c>
      <c r="AD86" s="4">
        <v>1</v>
      </c>
      <c r="AK86" s="5" t="s">
        <v>504</v>
      </c>
      <c r="AL86" s="98"/>
      <c r="AO86" s="98"/>
      <c r="AP86" s="98"/>
    </row>
    <row r="87" spans="1:42" ht="14.25" customHeight="1" x14ac:dyDescent="0.2">
      <c r="A87" s="28" t="str">
        <f t="shared" si="9"/>
        <v>Marjo</v>
      </c>
      <c r="B87" t="str">
        <f t="shared" si="10"/>
        <v>Tuominen</v>
      </c>
      <c r="C87" t="s">
        <v>68</v>
      </c>
      <c r="D87" s="18" t="s">
        <v>135</v>
      </c>
      <c r="E87" s="18" t="s">
        <v>87</v>
      </c>
      <c r="F87" s="4">
        <v>2</v>
      </c>
      <c r="G87" s="33" t="s">
        <v>228</v>
      </c>
      <c r="H87" s="19"/>
      <c r="I87" s="19"/>
      <c r="J87" s="19"/>
      <c r="K87" s="19"/>
      <c r="L87" s="32" t="s">
        <v>2472</v>
      </c>
      <c r="M87" s="31" t="s">
        <v>282</v>
      </c>
      <c r="N87" s="32" t="s">
        <v>195</v>
      </c>
      <c r="O87" s="32" t="s">
        <v>204</v>
      </c>
      <c r="P87" s="32" t="s">
        <v>203</v>
      </c>
      <c r="Q87" s="30"/>
      <c r="R87" s="35"/>
      <c r="S87" s="33">
        <v>18</v>
      </c>
      <c r="T87" s="34">
        <v>19</v>
      </c>
      <c r="U87" s="34"/>
      <c r="V87" s="34">
        <v>21</v>
      </c>
      <c r="W87" s="34">
        <v>22</v>
      </c>
      <c r="X87" s="34">
        <v>23</v>
      </c>
      <c r="Y87" s="34">
        <v>24</v>
      </c>
      <c r="Z87" s="34"/>
      <c r="AA87" s="4">
        <f t="shared" si="11"/>
        <v>24</v>
      </c>
      <c r="AB87" s="4" t="str">
        <f t="shared" si="8"/>
        <v>V24</v>
      </c>
      <c r="AC87" s="4" t="s">
        <v>229</v>
      </c>
      <c r="AD87" s="4">
        <v>1</v>
      </c>
      <c r="AE87" s="4">
        <v>1</v>
      </c>
      <c r="AI87" t="s">
        <v>68</v>
      </c>
      <c r="AK87" s="5" t="s">
        <v>504</v>
      </c>
      <c r="AL87" s="98" t="s">
        <v>1355</v>
      </c>
      <c r="AM87" s="30" t="s">
        <v>1355</v>
      </c>
      <c r="AN87" s="4" t="s">
        <v>1355</v>
      </c>
      <c r="AO87" s="98" t="s">
        <v>1355</v>
      </c>
      <c r="AP87" s="98" t="s">
        <v>1355</v>
      </c>
    </row>
    <row r="88" spans="1:42" ht="14.25" customHeight="1" x14ac:dyDescent="0.2">
      <c r="A88" s="28" t="str">
        <f t="shared" si="9"/>
        <v>Ossi</v>
      </c>
      <c r="B88" t="str">
        <f t="shared" si="10"/>
        <v>Piippo</v>
      </c>
      <c r="C88" t="s">
        <v>52</v>
      </c>
      <c r="D88" s="18" t="s">
        <v>133</v>
      </c>
      <c r="E88" s="18" t="s">
        <v>96</v>
      </c>
      <c r="F88" s="4" t="str">
        <f>IF(H88="K","-","")</f>
        <v>-</v>
      </c>
      <c r="G88" s="19"/>
      <c r="H88" s="29" t="s">
        <v>229</v>
      </c>
      <c r="I88" s="19"/>
      <c r="J88" s="19"/>
      <c r="K88" s="19"/>
      <c r="L88" s="32" t="s">
        <v>2473</v>
      </c>
      <c r="M88" s="31" t="s">
        <v>283</v>
      </c>
      <c r="N88" s="32" t="s">
        <v>195</v>
      </c>
      <c r="O88" s="32" t="s">
        <v>204</v>
      </c>
      <c r="P88" s="32" t="s">
        <v>192</v>
      </c>
      <c r="Q88" s="30"/>
      <c r="R88" s="35"/>
      <c r="S88" s="33">
        <v>18</v>
      </c>
      <c r="T88" s="33">
        <v>19</v>
      </c>
      <c r="U88" s="33">
        <v>20</v>
      </c>
      <c r="V88" s="33">
        <v>21</v>
      </c>
      <c r="W88" s="33">
        <v>22</v>
      </c>
      <c r="X88" s="33"/>
      <c r="Y88" s="33">
        <v>24</v>
      </c>
      <c r="Z88" s="33"/>
      <c r="AA88" s="4">
        <f t="shared" si="11"/>
        <v>24</v>
      </c>
      <c r="AB88" s="4" t="str">
        <f t="shared" si="8"/>
        <v>K24</v>
      </c>
      <c r="AC88" s="4" t="s">
        <v>229</v>
      </c>
      <c r="AD88" s="4">
        <v>1</v>
      </c>
      <c r="AK88" s="5" t="s">
        <v>504</v>
      </c>
      <c r="AL88" s="98"/>
      <c r="AO88" s="98"/>
      <c r="AP88" s="98"/>
    </row>
    <row r="89" spans="1:42" ht="14.25" customHeight="1" x14ac:dyDescent="0.2">
      <c r="A89" s="28" t="str">
        <f t="shared" si="9"/>
        <v>Tatu</v>
      </c>
      <c r="B89" t="str">
        <f t="shared" si="10"/>
        <v>Teräväinen</v>
      </c>
      <c r="C89" t="s">
        <v>65</v>
      </c>
      <c r="D89" s="18" t="s">
        <v>132</v>
      </c>
      <c r="E89" s="18" t="s">
        <v>89</v>
      </c>
      <c r="F89" s="4" t="str">
        <f>IF(H89="K","-","")</f>
        <v>-</v>
      </c>
      <c r="G89" s="19"/>
      <c r="H89" s="29" t="s">
        <v>229</v>
      </c>
      <c r="I89" s="19"/>
      <c r="J89" s="19"/>
      <c r="K89" s="19"/>
      <c r="L89" s="32" t="s">
        <v>2474</v>
      </c>
      <c r="M89" s="31" t="s">
        <v>284</v>
      </c>
      <c r="N89" s="32" t="s">
        <v>195</v>
      </c>
      <c r="O89" s="32" t="s">
        <v>204</v>
      </c>
      <c r="P89" s="32" t="s">
        <v>195</v>
      </c>
      <c r="Q89" s="30"/>
      <c r="R89" s="35"/>
      <c r="S89" s="33">
        <v>18</v>
      </c>
      <c r="T89" s="34"/>
      <c r="U89" s="34"/>
      <c r="V89" s="34"/>
      <c r="W89" s="34"/>
      <c r="X89" s="34"/>
      <c r="Y89" s="34"/>
      <c r="Z89" s="34"/>
      <c r="AA89" s="4">
        <f t="shared" si="11"/>
        <v>18</v>
      </c>
      <c r="AB89" s="4" t="str">
        <f t="shared" si="8"/>
        <v>K18</v>
      </c>
      <c r="AC89" s="4" t="s">
        <v>229</v>
      </c>
      <c r="AD89" s="4">
        <v>1</v>
      </c>
      <c r="AK89" s="5" t="s">
        <v>504</v>
      </c>
      <c r="AP89" s="5"/>
    </row>
    <row r="90" spans="1:42" ht="14.25" customHeight="1" x14ac:dyDescent="0.2">
      <c r="A90" s="28" t="str">
        <f t="shared" si="9"/>
        <v>Simon</v>
      </c>
      <c r="B90" t="str">
        <f t="shared" si="10"/>
        <v>Papageorgiou</v>
      </c>
      <c r="C90" s="50" t="s">
        <v>49</v>
      </c>
      <c r="D90" s="18" t="s">
        <v>131</v>
      </c>
      <c r="E90" s="18" t="s">
        <v>101</v>
      </c>
      <c r="F90" s="37">
        <v>1</v>
      </c>
      <c r="G90" s="33" t="s">
        <v>228</v>
      </c>
      <c r="H90" s="19"/>
      <c r="I90" s="19"/>
      <c r="J90" s="19"/>
      <c r="K90" s="19"/>
      <c r="L90" s="32" t="s">
        <v>2475</v>
      </c>
      <c r="M90" s="31" t="s">
        <v>285</v>
      </c>
      <c r="N90" s="32" t="s">
        <v>195</v>
      </c>
      <c r="O90" s="32" t="s">
        <v>204</v>
      </c>
      <c r="P90" s="32" t="s">
        <v>198</v>
      </c>
      <c r="Q90" s="30"/>
      <c r="R90" s="35"/>
      <c r="S90" s="33">
        <v>18</v>
      </c>
      <c r="T90" s="34"/>
      <c r="U90" s="34"/>
      <c r="V90" s="34">
        <v>21</v>
      </c>
      <c r="W90" s="34">
        <v>22</v>
      </c>
      <c r="X90" s="34"/>
      <c r="Y90" s="34"/>
      <c r="Z90" s="34"/>
      <c r="AA90" s="4">
        <f t="shared" si="11"/>
        <v>22</v>
      </c>
      <c r="AB90" s="4" t="str">
        <f t="shared" si="8"/>
        <v>V22</v>
      </c>
      <c r="AC90" s="4" t="s">
        <v>229</v>
      </c>
      <c r="AD90" s="4">
        <v>1</v>
      </c>
      <c r="AE90" s="4">
        <v>1</v>
      </c>
      <c r="AJ90" s="59" t="s">
        <v>49</v>
      </c>
      <c r="AK90" s="5" t="s">
        <v>504</v>
      </c>
      <c r="AL90" s="98"/>
      <c r="AO90" s="98"/>
      <c r="AP90" s="98"/>
    </row>
    <row r="91" spans="1:42" ht="14.25" customHeight="1" x14ac:dyDescent="0.2">
      <c r="A91" s="28" t="str">
        <f t="shared" si="9"/>
        <v>Oskari</v>
      </c>
      <c r="B91" t="str">
        <f t="shared" si="10"/>
        <v>Ventilä</v>
      </c>
      <c r="C91" s="50" t="s">
        <v>72</v>
      </c>
      <c r="D91" s="28" t="s">
        <v>130</v>
      </c>
      <c r="E91" s="28" t="s">
        <v>88</v>
      </c>
      <c r="F91" s="48">
        <v>1</v>
      </c>
      <c r="G91" s="33" t="s">
        <v>228</v>
      </c>
      <c r="H91" s="19"/>
      <c r="I91" s="19"/>
      <c r="J91" s="19"/>
      <c r="K91" s="19"/>
      <c r="L91" s="32" t="s">
        <v>2475</v>
      </c>
      <c r="M91" s="31" t="s">
        <v>285</v>
      </c>
      <c r="N91" s="32" t="s">
        <v>195</v>
      </c>
      <c r="O91" s="32" t="s">
        <v>204</v>
      </c>
      <c r="P91" s="32" t="s">
        <v>198</v>
      </c>
      <c r="Q91" s="30"/>
      <c r="R91" s="34"/>
      <c r="S91" s="33">
        <v>18</v>
      </c>
      <c r="T91" s="33">
        <v>19</v>
      </c>
      <c r="U91" s="33"/>
      <c r="V91" s="33">
        <v>21</v>
      </c>
      <c r="W91" s="33">
        <v>22</v>
      </c>
      <c r="X91" s="33">
        <v>23</v>
      </c>
      <c r="Y91" s="33">
        <v>24</v>
      </c>
      <c r="Z91" s="33"/>
      <c r="AA91" s="4">
        <f t="shared" si="11"/>
        <v>24</v>
      </c>
      <c r="AB91" s="4" t="str">
        <f t="shared" si="8"/>
        <v>V24</v>
      </c>
      <c r="AC91" s="4" t="s">
        <v>229</v>
      </c>
      <c r="AD91" s="4">
        <v>1</v>
      </c>
      <c r="AE91" s="4">
        <v>1</v>
      </c>
      <c r="AI91" s="79" t="s">
        <v>1961</v>
      </c>
      <c r="AJ91" s="59"/>
      <c r="AK91" s="5" t="s">
        <v>504</v>
      </c>
      <c r="AL91" s="98" t="s">
        <v>1355</v>
      </c>
      <c r="AM91" s="37" t="s">
        <v>1355</v>
      </c>
      <c r="AN91" s="37" t="s">
        <v>1355</v>
      </c>
      <c r="AO91" s="98" t="s">
        <v>1355</v>
      </c>
      <c r="AP91" s="98" t="s">
        <v>1355</v>
      </c>
    </row>
    <row r="92" spans="1:42" ht="14.25" customHeight="1" x14ac:dyDescent="0.2">
      <c r="A92" s="28" t="str">
        <f t="shared" si="9"/>
        <v>Siiri</v>
      </c>
      <c r="B92" t="str">
        <f t="shared" si="10"/>
        <v>Zeiler</v>
      </c>
      <c r="C92" t="s">
        <v>346</v>
      </c>
      <c r="D92" s="18" t="s">
        <v>128</v>
      </c>
      <c r="E92" s="18" t="s">
        <v>88</v>
      </c>
      <c r="F92" s="4" t="str">
        <f>IF(H92="K","-","")</f>
        <v>-</v>
      </c>
      <c r="G92" s="19"/>
      <c r="H92" s="29" t="s">
        <v>229</v>
      </c>
      <c r="I92" s="19"/>
      <c r="J92" s="19"/>
      <c r="K92" s="19"/>
      <c r="L92" s="32" t="s">
        <v>2476</v>
      </c>
      <c r="M92" s="31" t="s">
        <v>286</v>
      </c>
      <c r="N92" s="32" t="s">
        <v>195</v>
      </c>
      <c r="O92" s="32" t="s">
        <v>204</v>
      </c>
      <c r="P92" s="32" t="s">
        <v>202</v>
      </c>
      <c r="Q92" s="30"/>
      <c r="R92" s="35"/>
      <c r="S92" s="33">
        <v>18</v>
      </c>
      <c r="T92" s="34"/>
      <c r="U92" s="34"/>
      <c r="V92" s="34"/>
      <c r="W92" s="34"/>
      <c r="X92" s="34"/>
      <c r="Y92" s="34"/>
      <c r="Z92" s="34"/>
      <c r="AA92" s="4">
        <f t="shared" si="11"/>
        <v>18</v>
      </c>
      <c r="AB92" s="4" t="str">
        <f t="shared" si="8"/>
        <v>K18</v>
      </c>
      <c r="AC92" s="4" t="s">
        <v>229</v>
      </c>
      <c r="AD92" s="4">
        <v>1</v>
      </c>
      <c r="AG92" s="110"/>
      <c r="AH92" s="46"/>
      <c r="AK92" s="5" t="s">
        <v>504</v>
      </c>
      <c r="AL92" s="98"/>
      <c r="AO92" s="98"/>
      <c r="AP92" s="98"/>
    </row>
    <row r="93" spans="1:42" ht="14.25" customHeight="1" x14ac:dyDescent="0.2">
      <c r="A93" s="28" t="str">
        <f t="shared" si="9"/>
        <v>Jonne</v>
      </c>
      <c r="B93" t="str">
        <f t="shared" si="10"/>
        <v>Hietanen</v>
      </c>
      <c r="C93" s="50" t="s">
        <v>15</v>
      </c>
      <c r="D93" s="18" t="s">
        <v>129</v>
      </c>
      <c r="E93" s="18" t="s">
        <v>88</v>
      </c>
      <c r="F93" s="37">
        <v>1</v>
      </c>
      <c r="G93" s="33" t="s">
        <v>228</v>
      </c>
      <c r="H93" s="19"/>
      <c r="I93" s="19"/>
      <c r="J93" s="19"/>
      <c r="K93" s="19"/>
      <c r="L93" s="32" t="s">
        <v>2476</v>
      </c>
      <c r="M93" s="31" t="s">
        <v>286</v>
      </c>
      <c r="N93" s="32" t="s">
        <v>195</v>
      </c>
      <c r="O93" s="32" t="s">
        <v>204</v>
      </c>
      <c r="P93" s="32" t="s">
        <v>202</v>
      </c>
      <c r="Q93" s="30"/>
      <c r="R93" s="35"/>
      <c r="S93" s="33">
        <v>18</v>
      </c>
      <c r="T93" s="34">
        <v>19</v>
      </c>
      <c r="U93" s="34"/>
      <c r="V93" s="34"/>
      <c r="W93" s="34"/>
      <c r="X93" s="34"/>
      <c r="Y93" s="34"/>
      <c r="Z93" s="34"/>
      <c r="AA93" s="4">
        <f t="shared" si="11"/>
        <v>19</v>
      </c>
      <c r="AB93" s="4" t="str">
        <f t="shared" si="8"/>
        <v>V19</v>
      </c>
      <c r="AC93" s="4" t="s">
        <v>229</v>
      </c>
      <c r="AD93" s="4">
        <v>1</v>
      </c>
      <c r="AE93" s="4">
        <v>1</v>
      </c>
      <c r="AI93" s="18" t="s">
        <v>15</v>
      </c>
      <c r="AJ93" s="59"/>
      <c r="AK93" s="5" t="s">
        <v>504</v>
      </c>
      <c r="AL93" s="98" t="s">
        <v>1355</v>
      </c>
      <c r="AM93" s="30" t="s">
        <v>1355</v>
      </c>
      <c r="AN93" s="4" t="s">
        <v>1355</v>
      </c>
      <c r="AO93" s="98" t="s">
        <v>1355</v>
      </c>
      <c r="AP93" s="98" t="s">
        <v>1355</v>
      </c>
    </row>
    <row r="94" spans="1:42" ht="14.25" customHeight="1" x14ac:dyDescent="0.2">
      <c r="A94" s="28" t="str">
        <f t="shared" si="9"/>
        <v>Jyri</v>
      </c>
      <c r="B94" t="str">
        <f t="shared" si="10"/>
        <v>Pale</v>
      </c>
      <c r="C94" t="s">
        <v>48</v>
      </c>
      <c r="D94" s="18" t="s">
        <v>186</v>
      </c>
      <c r="E94" s="18" t="s">
        <v>102</v>
      </c>
      <c r="F94" s="4" t="str">
        <f>IF(H94="K","-","")</f>
        <v>-</v>
      </c>
      <c r="G94" s="19"/>
      <c r="H94" s="29" t="s">
        <v>229</v>
      </c>
      <c r="I94" s="19"/>
      <c r="J94" s="19"/>
      <c r="K94" s="19"/>
      <c r="L94" s="32" t="s">
        <v>2477</v>
      </c>
      <c r="M94" s="31" t="s">
        <v>287</v>
      </c>
      <c r="N94" s="32" t="s">
        <v>195</v>
      </c>
      <c r="O94" s="32" t="s">
        <v>188</v>
      </c>
      <c r="P94" s="32" t="s">
        <v>212</v>
      </c>
      <c r="Q94" s="30"/>
      <c r="R94" s="35"/>
      <c r="S94" s="33">
        <v>18</v>
      </c>
      <c r="T94" s="34"/>
      <c r="U94" s="34"/>
      <c r="V94" s="34"/>
      <c r="W94" s="34"/>
      <c r="X94" s="34"/>
      <c r="Y94" s="34"/>
      <c r="Z94" s="34"/>
      <c r="AA94" s="4">
        <f t="shared" si="11"/>
        <v>18</v>
      </c>
      <c r="AB94" s="4" t="str">
        <f t="shared" si="8"/>
        <v>K18</v>
      </c>
      <c r="AC94" s="4" t="s">
        <v>229</v>
      </c>
      <c r="AD94" s="4">
        <v>1</v>
      </c>
      <c r="AK94" s="5" t="s">
        <v>504</v>
      </c>
      <c r="AP94" s="5"/>
    </row>
    <row r="95" spans="1:42" ht="14.25" customHeight="1" x14ac:dyDescent="0.2">
      <c r="A95" s="28" t="str">
        <f t="shared" si="9"/>
        <v>Sauli</v>
      </c>
      <c r="B95" t="str">
        <f t="shared" si="10"/>
        <v>Seittenranta</v>
      </c>
      <c r="C95" t="s">
        <v>61</v>
      </c>
      <c r="D95" s="18" t="s">
        <v>126</v>
      </c>
      <c r="E95" s="18" t="s">
        <v>86</v>
      </c>
      <c r="F95" s="4" t="str">
        <f>IF(H95="K","-","")</f>
        <v>-</v>
      </c>
      <c r="G95" s="19"/>
      <c r="H95" s="29" t="s">
        <v>229</v>
      </c>
      <c r="I95" s="19"/>
      <c r="J95" s="19"/>
      <c r="K95" s="19"/>
      <c r="L95" s="32" t="s">
        <v>2478</v>
      </c>
      <c r="M95" s="31" t="s">
        <v>288</v>
      </c>
      <c r="N95" s="32" t="s">
        <v>195</v>
      </c>
      <c r="O95" s="32" t="s">
        <v>188</v>
      </c>
      <c r="P95" s="32" t="s">
        <v>188</v>
      </c>
      <c r="Q95" s="30"/>
      <c r="R95" s="35"/>
      <c r="S95" s="33">
        <v>18</v>
      </c>
      <c r="T95" s="33">
        <v>19</v>
      </c>
      <c r="U95" s="33"/>
      <c r="V95" s="33"/>
      <c r="W95" s="33">
        <v>22</v>
      </c>
      <c r="X95" s="33"/>
      <c r="Y95" s="33"/>
      <c r="Z95" s="33"/>
      <c r="AA95" s="4">
        <f t="shared" si="11"/>
        <v>22</v>
      </c>
      <c r="AB95" s="4" t="str">
        <f t="shared" si="8"/>
        <v>K22</v>
      </c>
      <c r="AC95" s="4" t="s">
        <v>229</v>
      </c>
      <c r="AD95" s="4">
        <v>1</v>
      </c>
      <c r="AI95" s="18"/>
      <c r="AK95" s="5" t="s">
        <v>504</v>
      </c>
      <c r="AL95" s="98"/>
      <c r="AM95" s="37"/>
      <c r="AN95" s="37"/>
      <c r="AO95" s="98"/>
      <c r="AP95" s="98"/>
    </row>
    <row r="96" spans="1:42" ht="14.25" customHeight="1" x14ac:dyDescent="0.2">
      <c r="A96" s="28" t="str">
        <f t="shared" si="9"/>
        <v>Jaakko</v>
      </c>
      <c r="B96" t="str">
        <f t="shared" si="10"/>
        <v>Kilpeläinen</v>
      </c>
      <c r="C96" s="50" t="s">
        <v>31</v>
      </c>
      <c r="D96" s="18" t="s">
        <v>127</v>
      </c>
      <c r="E96" s="18" t="s">
        <v>90</v>
      </c>
      <c r="F96" s="37">
        <v>1</v>
      </c>
      <c r="G96" s="33" t="s">
        <v>228</v>
      </c>
      <c r="H96" s="19"/>
      <c r="I96" s="19"/>
      <c r="J96" s="19"/>
      <c r="K96" s="19"/>
      <c r="L96" s="32" t="s">
        <v>2478</v>
      </c>
      <c r="M96" s="31" t="s">
        <v>288</v>
      </c>
      <c r="N96" s="32" t="s">
        <v>195</v>
      </c>
      <c r="O96" s="32" t="s">
        <v>188</v>
      </c>
      <c r="P96" s="32" t="s">
        <v>188</v>
      </c>
      <c r="Q96" s="30"/>
      <c r="R96" s="34"/>
      <c r="S96" s="33">
        <v>18</v>
      </c>
      <c r="T96" s="34">
        <v>19</v>
      </c>
      <c r="U96" s="34"/>
      <c r="V96" s="34"/>
      <c r="W96" s="34"/>
      <c r="X96" s="34"/>
      <c r="Y96" s="34"/>
      <c r="Z96" s="34"/>
      <c r="AA96" s="4">
        <f t="shared" si="11"/>
        <v>19</v>
      </c>
      <c r="AB96" s="4" t="str">
        <f t="shared" si="8"/>
        <v>V19</v>
      </c>
      <c r="AC96" s="4" t="s">
        <v>229</v>
      </c>
      <c r="AD96" s="4">
        <v>1</v>
      </c>
      <c r="AE96" s="4">
        <v>1</v>
      </c>
      <c r="AI96" t="s">
        <v>31</v>
      </c>
      <c r="AK96" s="5" t="s">
        <v>504</v>
      </c>
      <c r="AL96" s="98" t="s">
        <v>1355</v>
      </c>
      <c r="AM96" s="30" t="s">
        <v>1355</v>
      </c>
      <c r="AN96" s="4" t="s">
        <v>1355</v>
      </c>
      <c r="AO96" s="98" t="s">
        <v>1355</v>
      </c>
      <c r="AP96" s="98" t="s">
        <v>1355</v>
      </c>
    </row>
    <row r="97" spans="1:42" ht="14.25" customHeight="1" x14ac:dyDescent="0.2">
      <c r="A97" s="28" t="str">
        <f t="shared" si="9"/>
        <v>Tuomo</v>
      </c>
      <c r="B97" t="str">
        <f t="shared" si="10"/>
        <v>Noppari</v>
      </c>
      <c r="D97" s="18" t="s">
        <v>125</v>
      </c>
      <c r="E97" s="18" t="s">
        <v>86</v>
      </c>
      <c r="F97" s="4" t="str">
        <f>IF(H97="K","-","")</f>
        <v>-</v>
      </c>
      <c r="G97" s="19"/>
      <c r="H97" s="29" t="s">
        <v>229</v>
      </c>
      <c r="I97" s="19"/>
      <c r="J97" s="19"/>
      <c r="K97" s="19"/>
      <c r="L97" s="32" t="s">
        <v>2479</v>
      </c>
      <c r="M97" s="31" t="s">
        <v>289</v>
      </c>
      <c r="N97" s="32" t="s">
        <v>195</v>
      </c>
      <c r="O97" s="32" t="s">
        <v>188</v>
      </c>
      <c r="P97" s="32" t="s">
        <v>213</v>
      </c>
      <c r="Q97" s="30"/>
      <c r="R97" s="35"/>
      <c r="S97" s="33">
        <v>18</v>
      </c>
      <c r="T97" s="34"/>
      <c r="U97" s="34"/>
      <c r="V97" s="34"/>
      <c r="W97" s="34"/>
      <c r="X97" s="34"/>
      <c r="Y97" s="34"/>
      <c r="Z97" s="34"/>
      <c r="AA97" s="4">
        <f t="shared" si="11"/>
        <v>18</v>
      </c>
      <c r="AB97" s="4" t="str">
        <f t="shared" si="8"/>
        <v>K18</v>
      </c>
      <c r="AC97" s="4" t="s">
        <v>229</v>
      </c>
      <c r="AD97" s="4">
        <v>1</v>
      </c>
      <c r="AI97" s="18"/>
      <c r="AK97" s="5" t="s">
        <v>504</v>
      </c>
      <c r="AL97" s="98"/>
      <c r="AM97" s="37"/>
      <c r="AN97" s="37"/>
      <c r="AO97" s="98"/>
      <c r="AP97" s="98"/>
    </row>
    <row r="98" spans="1:42" ht="14.25" customHeight="1" x14ac:dyDescent="0.2">
      <c r="A98" s="28" t="str">
        <f t="shared" si="9"/>
        <v>Laura</v>
      </c>
      <c r="B98" t="str">
        <f t="shared" si="10"/>
        <v>Korkalo</v>
      </c>
      <c r="C98" t="s">
        <v>34</v>
      </c>
      <c r="D98" s="18" t="s">
        <v>124</v>
      </c>
      <c r="E98" s="18" t="s">
        <v>88</v>
      </c>
      <c r="F98" s="4" t="str">
        <f>IF(H98="K","-","")</f>
        <v>-</v>
      </c>
      <c r="G98" s="19"/>
      <c r="H98" s="29" t="s">
        <v>229</v>
      </c>
      <c r="I98" s="19"/>
      <c r="J98" s="19"/>
      <c r="K98" s="19"/>
      <c r="L98" s="32" t="s">
        <v>2480</v>
      </c>
      <c r="M98" s="31" t="s">
        <v>290</v>
      </c>
      <c r="N98" s="32" t="s">
        <v>195</v>
      </c>
      <c r="O98" s="32" t="s">
        <v>188</v>
      </c>
      <c r="P98" s="32" t="s">
        <v>215</v>
      </c>
      <c r="Q98" s="30"/>
      <c r="R98" s="35"/>
      <c r="S98" s="33">
        <v>18</v>
      </c>
      <c r="T98" s="34"/>
      <c r="U98" s="34"/>
      <c r="V98" s="34"/>
      <c r="W98" s="34"/>
      <c r="X98" s="34"/>
      <c r="Y98" s="34"/>
      <c r="Z98" s="34"/>
      <c r="AA98" s="4">
        <f t="shared" si="11"/>
        <v>18</v>
      </c>
      <c r="AB98" s="4" t="str">
        <f t="shared" si="8"/>
        <v>K18</v>
      </c>
      <c r="AC98" s="4" t="s">
        <v>229</v>
      </c>
      <c r="AD98" s="4">
        <v>1</v>
      </c>
      <c r="AK98" s="5" t="s">
        <v>504</v>
      </c>
      <c r="AL98" s="98"/>
      <c r="AO98" s="98"/>
      <c r="AP98" s="98"/>
    </row>
    <row r="99" spans="1:42" ht="14.25" customHeight="1" x14ac:dyDescent="0.2">
      <c r="A99" s="28" t="str">
        <f t="shared" si="9"/>
        <v>Tayná</v>
      </c>
      <c r="B99" t="str">
        <f t="shared" si="10"/>
        <v>Faria</v>
      </c>
      <c r="C99" t="s">
        <v>10</v>
      </c>
      <c r="D99" s="18" t="s">
        <v>123</v>
      </c>
      <c r="E99" s="18" t="s">
        <v>103</v>
      </c>
      <c r="F99" s="4" t="str">
        <f>IF(H99="K","-","")</f>
        <v>-</v>
      </c>
      <c r="G99" s="19"/>
      <c r="H99" s="29" t="s">
        <v>229</v>
      </c>
      <c r="I99" s="19"/>
      <c r="J99" s="19"/>
      <c r="K99" s="19"/>
      <c r="L99" s="32" t="s">
        <v>2481</v>
      </c>
      <c r="M99" s="31" t="s">
        <v>291</v>
      </c>
      <c r="N99" s="32" t="s">
        <v>195</v>
      </c>
      <c r="O99" s="32" t="s">
        <v>188</v>
      </c>
      <c r="P99" s="32" t="s">
        <v>205</v>
      </c>
      <c r="Q99" s="30"/>
      <c r="R99" s="35"/>
      <c r="S99" s="33">
        <v>18</v>
      </c>
      <c r="T99" s="34"/>
      <c r="U99" s="34"/>
      <c r="V99" s="34"/>
      <c r="W99" s="34"/>
      <c r="X99" s="34"/>
      <c r="Y99" s="34"/>
      <c r="Z99" s="34"/>
      <c r="AA99" s="4">
        <f t="shared" si="11"/>
        <v>18</v>
      </c>
      <c r="AB99" s="4" t="str">
        <f t="shared" si="8"/>
        <v>K18</v>
      </c>
      <c r="AC99" s="4" t="s">
        <v>229</v>
      </c>
      <c r="AD99" s="4">
        <v>1</v>
      </c>
      <c r="AK99" s="5" t="s">
        <v>504</v>
      </c>
      <c r="AL99" s="98"/>
      <c r="AO99" s="98"/>
      <c r="AP99" s="98"/>
    </row>
    <row r="100" spans="1:42" ht="14.25" customHeight="1" x14ac:dyDescent="0.2">
      <c r="A100" s="28" t="str">
        <f t="shared" si="9"/>
        <v>Lauri</v>
      </c>
      <c r="B100" t="str">
        <f t="shared" si="10"/>
        <v>Lukka</v>
      </c>
      <c r="C100" t="s">
        <v>41</v>
      </c>
      <c r="D100" s="18" t="s">
        <v>122</v>
      </c>
      <c r="E100" s="18" t="s">
        <v>87</v>
      </c>
      <c r="F100" s="37">
        <v>1</v>
      </c>
      <c r="G100" s="33" t="s">
        <v>228</v>
      </c>
      <c r="H100" s="19"/>
      <c r="I100" s="19"/>
      <c r="J100" s="19"/>
      <c r="K100" s="19"/>
      <c r="L100" s="32" t="s">
        <v>2482</v>
      </c>
      <c r="M100" s="31" t="s">
        <v>292</v>
      </c>
      <c r="N100" s="32" t="s">
        <v>195</v>
      </c>
      <c r="O100" s="32" t="s">
        <v>188</v>
      </c>
      <c r="P100" s="32" t="s">
        <v>210</v>
      </c>
      <c r="Q100" s="30"/>
      <c r="R100" s="35"/>
      <c r="S100" s="33">
        <v>18</v>
      </c>
      <c r="T100" s="34"/>
      <c r="U100" s="34"/>
      <c r="V100" s="34"/>
      <c r="W100" s="34"/>
      <c r="X100" s="34"/>
      <c r="Y100" s="34"/>
      <c r="Z100" s="34"/>
      <c r="AA100" s="4">
        <f t="shared" si="11"/>
        <v>18</v>
      </c>
      <c r="AB100" s="4" t="str">
        <f t="shared" si="8"/>
        <v>V18</v>
      </c>
      <c r="AC100" s="4" t="s">
        <v>229</v>
      </c>
      <c r="AD100" s="4">
        <v>1</v>
      </c>
      <c r="AE100" s="4">
        <v>1</v>
      </c>
      <c r="AI100" t="s">
        <v>41</v>
      </c>
      <c r="AK100" s="5" t="s">
        <v>504</v>
      </c>
      <c r="AL100" s="5" t="s">
        <v>1355</v>
      </c>
      <c r="AM100" s="30" t="s">
        <v>1355</v>
      </c>
      <c r="AN100" s="4" t="s">
        <v>1355</v>
      </c>
      <c r="AO100" s="5" t="s">
        <v>1355</v>
      </c>
      <c r="AP100" s="5" t="s">
        <v>1355</v>
      </c>
    </row>
    <row r="101" spans="1:42" ht="14.25" customHeight="1" x14ac:dyDescent="0.2">
      <c r="A101" s="28" t="str">
        <f t="shared" ref="A101:A127" si="12">IF(ISERR(FIND(" ",D101)),"",LEFT(D101,FIND(" ",D101)-1))</f>
        <v>Juuso</v>
      </c>
      <c r="B101" t="str">
        <f t="shared" ref="B101:B123" si="13">TRIM(RIGHT(SUBSTITUTE(D101," ",REPT(" ",LEN(D101))),LEN(D101)))</f>
        <v>Pesälä</v>
      </c>
      <c r="C101" t="s">
        <v>51</v>
      </c>
      <c r="D101" s="28" t="s">
        <v>104</v>
      </c>
      <c r="E101" s="28" t="s">
        <v>87</v>
      </c>
      <c r="F101" s="4">
        <v>2</v>
      </c>
      <c r="G101" s="33" t="s">
        <v>228</v>
      </c>
      <c r="H101" s="19"/>
      <c r="I101" s="19"/>
      <c r="J101" s="19"/>
      <c r="K101" s="19"/>
      <c r="L101" s="32" t="s">
        <v>2483</v>
      </c>
      <c r="M101" s="31" t="s">
        <v>293</v>
      </c>
      <c r="N101" s="32" t="s">
        <v>195</v>
      </c>
      <c r="O101" s="32" t="s">
        <v>188</v>
      </c>
      <c r="P101" s="32" t="s">
        <v>197</v>
      </c>
      <c r="Q101" s="30"/>
      <c r="R101" s="35"/>
      <c r="S101" s="33">
        <v>18</v>
      </c>
      <c r="T101" s="33">
        <v>19</v>
      </c>
      <c r="U101" s="33"/>
      <c r="V101" s="33"/>
      <c r="W101" s="33">
        <v>22</v>
      </c>
      <c r="X101" s="33"/>
      <c r="Y101" s="33"/>
      <c r="Z101" s="33"/>
      <c r="AA101" s="4">
        <f t="shared" si="11"/>
        <v>22</v>
      </c>
      <c r="AB101" s="4" t="str">
        <f t="shared" ref="AB101:AB127" si="14">CONCATENATE(G101,H101,AA101)</f>
        <v>V22</v>
      </c>
      <c r="AC101" s="4" t="s">
        <v>229</v>
      </c>
      <c r="AD101" s="4">
        <v>1</v>
      </c>
      <c r="AE101" s="4">
        <v>1</v>
      </c>
      <c r="AI101" t="s">
        <v>51</v>
      </c>
      <c r="AK101" s="5" t="s">
        <v>504</v>
      </c>
      <c r="AL101" s="5" t="s">
        <v>1355</v>
      </c>
      <c r="AM101" s="30" t="s">
        <v>1355</v>
      </c>
      <c r="AN101" s="4" t="s">
        <v>1355</v>
      </c>
      <c r="AO101" s="5" t="s">
        <v>1355</v>
      </c>
      <c r="AP101" s="5" t="s">
        <v>1355</v>
      </c>
    </row>
    <row r="102" spans="1:42" ht="14.25" customHeight="1" x14ac:dyDescent="0.2">
      <c r="A102" s="28" t="str">
        <f t="shared" si="12"/>
        <v>Juuso</v>
      </c>
      <c r="B102" t="str">
        <f t="shared" si="13"/>
        <v>Hänninen</v>
      </c>
      <c r="C102" t="s">
        <v>12</v>
      </c>
      <c r="D102" s="28" t="s">
        <v>121</v>
      </c>
      <c r="E102" s="28" t="s">
        <v>87</v>
      </c>
      <c r="F102" s="4" t="str">
        <f>IF(H102="K","-","")</f>
        <v>-</v>
      </c>
      <c r="G102" s="19"/>
      <c r="H102" s="29" t="s">
        <v>229</v>
      </c>
      <c r="I102" s="19"/>
      <c r="J102" s="19"/>
      <c r="K102" s="19"/>
      <c r="L102" s="32" t="s">
        <v>2484</v>
      </c>
      <c r="M102" s="31" t="s">
        <v>294</v>
      </c>
      <c r="N102" s="32" t="s">
        <v>195</v>
      </c>
      <c r="O102" s="32" t="s">
        <v>188</v>
      </c>
      <c r="P102" s="32" t="s">
        <v>199</v>
      </c>
      <c r="Q102" s="30"/>
      <c r="R102" s="35"/>
      <c r="S102" s="33">
        <v>18</v>
      </c>
      <c r="T102" s="34"/>
      <c r="U102" s="34"/>
      <c r="V102" s="34"/>
      <c r="W102" s="34"/>
      <c r="X102" s="34"/>
      <c r="Y102" s="34"/>
      <c r="Z102" s="34"/>
      <c r="AA102" s="4">
        <f t="shared" si="11"/>
        <v>18</v>
      </c>
      <c r="AB102" s="4" t="str">
        <f t="shared" si="14"/>
        <v>K18</v>
      </c>
      <c r="AC102" s="4" t="s">
        <v>229</v>
      </c>
      <c r="AD102" s="4">
        <v>1</v>
      </c>
      <c r="AK102" s="5" t="s">
        <v>504</v>
      </c>
      <c r="AP102" s="5"/>
    </row>
    <row r="103" spans="1:42" ht="14.25" customHeight="1" x14ac:dyDescent="0.2">
      <c r="A103" s="28" t="str">
        <f t="shared" si="12"/>
        <v>Liisa</v>
      </c>
      <c r="B103" t="str">
        <f t="shared" si="13"/>
        <v>Vaalasranta</v>
      </c>
      <c r="C103" s="50" t="s">
        <v>778</v>
      </c>
      <c r="D103" s="28" t="s">
        <v>120</v>
      </c>
      <c r="E103" s="28" t="s">
        <v>87</v>
      </c>
      <c r="F103" s="4">
        <v>2</v>
      </c>
      <c r="G103" s="19" t="s">
        <v>228</v>
      </c>
      <c r="H103" s="19"/>
      <c r="I103" s="19"/>
      <c r="J103" s="19"/>
      <c r="K103" s="19"/>
      <c r="L103" s="32" t="s">
        <v>2485</v>
      </c>
      <c r="M103" s="31" t="s">
        <v>295</v>
      </c>
      <c r="N103" s="32" t="s">
        <v>195</v>
      </c>
      <c r="O103" s="32" t="s">
        <v>188</v>
      </c>
      <c r="P103" s="32" t="s">
        <v>201</v>
      </c>
      <c r="Q103" s="30"/>
      <c r="R103" s="35"/>
      <c r="S103" s="33">
        <v>18</v>
      </c>
      <c r="T103" s="34">
        <v>19</v>
      </c>
      <c r="U103" s="34"/>
      <c r="V103" s="34">
        <v>21</v>
      </c>
      <c r="W103" s="34">
        <v>22</v>
      </c>
      <c r="X103" s="34"/>
      <c r="Y103" s="34">
        <v>24</v>
      </c>
      <c r="Z103" s="34"/>
      <c r="AA103" s="4">
        <f t="shared" si="11"/>
        <v>24</v>
      </c>
      <c r="AB103" s="4" t="str">
        <f t="shared" si="14"/>
        <v>V24</v>
      </c>
      <c r="AC103" s="4" t="s">
        <v>229</v>
      </c>
      <c r="AD103" s="4">
        <v>1</v>
      </c>
      <c r="AE103" s="4">
        <v>1</v>
      </c>
      <c r="AI103" t="s">
        <v>778</v>
      </c>
      <c r="AK103" s="5" t="s">
        <v>504</v>
      </c>
      <c r="AL103" s="5" t="s">
        <v>1355</v>
      </c>
      <c r="AM103" s="30" t="s">
        <v>1355</v>
      </c>
      <c r="AN103" s="4" t="s">
        <v>1355</v>
      </c>
      <c r="AO103" s="5" t="s">
        <v>1355</v>
      </c>
      <c r="AP103" s="5" t="s">
        <v>1355</v>
      </c>
    </row>
    <row r="104" spans="1:42" ht="14.25" customHeight="1" x14ac:dyDescent="0.2">
      <c r="A104" s="28" t="str">
        <f t="shared" si="12"/>
        <v>Santeri</v>
      </c>
      <c r="B104" t="str">
        <f t="shared" si="13"/>
        <v>Vikström</v>
      </c>
      <c r="C104" t="s">
        <v>73</v>
      </c>
      <c r="D104" s="28" t="s">
        <v>119</v>
      </c>
      <c r="E104" s="28" t="s">
        <v>87</v>
      </c>
      <c r="F104" s="4" t="str">
        <f>IF(H104="K","-","")</f>
        <v>-</v>
      </c>
      <c r="H104" s="29" t="s">
        <v>229</v>
      </c>
      <c r="I104" s="19"/>
      <c r="J104" s="19"/>
      <c r="K104" s="19"/>
      <c r="L104" s="32" t="s">
        <v>2486</v>
      </c>
      <c r="M104" s="31" t="s">
        <v>296</v>
      </c>
      <c r="N104" s="32" t="s">
        <v>195</v>
      </c>
      <c r="O104" s="32" t="s">
        <v>213</v>
      </c>
      <c r="P104" s="32" t="s">
        <v>204</v>
      </c>
      <c r="Q104" s="30"/>
      <c r="R104" s="35"/>
      <c r="S104" s="33">
        <v>18</v>
      </c>
      <c r="T104" s="34"/>
      <c r="U104" s="34"/>
      <c r="V104" s="34"/>
      <c r="W104" s="34">
        <v>22</v>
      </c>
      <c r="X104" s="34">
        <v>23</v>
      </c>
      <c r="Y104" s="34"/>
      <c r="Z104" s="34"/>
      <c r="AA104" s="4">
        <f t="shared" si="11"/>
        <v>23</v>
      </c>
      <c r="AB104" s="4" t="str">
        <f t="shared" si="14"/>
        <v>K23</v>
      </c>
      <c r="AC104" s="4" t="s">
        <v>229</v>
      </c>
      <c r="AD104" s="4">
        <v>1</v>
      </c>
      <c r="AK104" s="5" t="s">
        <v>504</v>
      </c>
      <c r="AP104" s="5"/>
    </row>
    <row r="105" spans="1:42" ht="14.25" customHeight="1" x14ac:dyDescent="0.2">
      <c r="A105" s="28" t="str">
        <f t="shared" si="12"/>
        <v>Hanna</v>
      </c>
      <c r="B105" t="str">
        <f t="shared" si="13"/>
        <v>Vuorivirta</v>
      </c>
      <c r="C105" t="s">
        <v>74</v>
      </c>
      <c r="D105" s="28" t="s">
        <v>117</v>
      </c>
      <c r="E105" s="28" t="s">
        <v>87</v>
      </c>
      <c r="F105" s="4">
        <v>2</v>
      </c>
      <c r="G105" s="19"/>
      <c r="H105" s="29" t="s">
        <v>229</v>
      </c>
      <c r="I105" s="19" t="s">
        <v>542</v>
      </c>
      <c r="J105" s="19"/>
      <c r="K105" s="19"/>
      <c r="L105" s="32" t="s">
        <v>2487</v>
      </c>
      <c r="M105" s="31" t="s">
        <v>297</v>
      </c>
      <c r="N105" s="32" t="s">
        <v>195</v>
      </c>
      <c r="O105" s="32" t="s">
        <v>213</v>
      </c>
      <c r="P105" s="32" t="s">
        <v>188</v>
      </c>
      <c r="Q105" s="30"/>
      <c r="R105" s="35"/>
      <c r="S105" s="33">
        <v>18</v>
      </c>
      <c r="T105" s="34"/>
      <c r="U105" s="34">
        <v>20</v>
      </c>
      <c r="V105" s="34">
        <v>21</v>
      </c>
      <c r="W105" s="34"/>
      <c r="X105" s="34">
        <v>23</v>
      </c>
      <c r="Y105" s="34">
        <v>24</v>
      </c>
      <c r="Z105" s="34"/>
      <c r="AA105" s="4">
        <f t="shared" si="11"/>
        <v>24</v>
      </c>
      <c r="AB105" s="4" t="str">
        <f t="shared" si="14"/>
        <v>K24</v>
      </c>
      <c r="AC105" s="4" t="s">
        <v>229</v>
      </c>
      <c r="AD105" s="4">
        <v>1</v>
      </c>
      <c r="AK105" s="5" t="s">
        <v>504</v>
      </c>
      <c r="AP105" s="5"/>
    </row>
    <row r="106" spans="1:42" ht="14.25" customHeight="1" x14ac:dyDescent="0.2">
      <c r="A106" s="28" t="str">
        <f t="shared" si="12"/>
        <v>Anssi</v>
      </c>
      <c r="B106" t="str">
        <f t="shared" si="13"/>
        <v>Pitkänen</v>
      </c>
      <c r="C106" t="s">
        <v>53</v>
      </c>
      <c r="D106" s="28" t="s">
        <v>118</v>
      </c>
      <c r="E106" s="28" t="s">
        <v>87</v>
      </c>
      <c r="F106" s="4">
        <v>2</v>
      </c>
      <c r="G106" s="19" t="s">
        <v>228</v>
      </c>
      <c r="H106" s="19"/>
      <c r="I106" s="19"/>
      <c r="J106" s="19"/>
      <c r="K106" s="19"/>
      <c r="L106" s="32" t="s">
        <v>2487</v>
      </c>
      <c r="M106" s="31" t="s">
        <v>297</v>
      </c>
      <c r="N106" s="32" t="s">
        <v>195</v>
      </c>
      <c r="O106" s="32" t="s">
        <v>213</v>
      </c>
      <c r="P106" s="32" t="s">
        <v>188</v>
      </c>
      <c r="Q106" s="30"/>
      <c r="R106" s="35"/>
      <c r="S106" s="33">
        <v>18</v>
      </c>
      <c r="T106" s="33">
        <v>19</v>
      </c>
      <c r="U106" s="33"/>
      <c r="V106" s="33">
        <v>21</v>
      </c>
      <c r="W106" s="33">
        <v>22</v>
      </c>
      <c r="X106" s="33">
        <v>23</v>
      </c>
      <c r="Y106" s="33">
        <v>24</v>
      </c>
      <c r="Z106" s="33"/>
      <c r="AA106" s="4">
        <f t="shared" si="11"/>
        <v>24</v>
      </c>
      <c r="AB106" s="4" t="str">
        <f t="shared" si="14"/>
        <v>V24</v>
      </c>
      <c r="AC106" s="4" t="s">
        <v>229</v>
      </c>
      <c r="AD106" s="4">
        <v>1</v>
      </c>
      <c r="AE106" s="4">
        <v>1</v>
      </c>
      <c r="AI106" t="s">
        <v>53</v>
      </c>
      <c r="AK106" s="5" t="s">
        <v>504</v>
      </c>
      <c r="AL106" s="5" t="s">
        <v>1355</v>
      </c>
      <c r="AM106" s="30" t="s">
        <v>1355</v>
      </c>
      <c r="AN106" s="4" t="s">
        <v>1355</v>
      </c>
      <c r="AO106" s="5" t="s">
        <v>1355</v>
      </c>
      <c r="AP106" s="5" t="s">
        <v>1355</v>
      </c>
    </row>
    <row r="107" spans="1:42" ht="14.25" customHeight="1" x14ac:dyDescent="0.2">
      <c r="A107" s="28" t="str">
        <f t="shared" si="12"/>
        <v>Ilmari</v>
      </c>
      <c r="B107" t="str">
        <f t="shared" si="13"/>
        <v>Puhakka</v>
      </c>
      <c r="C107" t="s">
        <v>55</v>
      </c>
      <c r="D107" s="28" t="s">
        <v>116</v>
      </c>
      <c r="E107" s="28" t="s">
        <v>88</v>
      </c>
      <c r="F107" s="4" t="str">
        <f t="shared" ref="F107:F112" si="15">IF(H107="K","-","")</f>
        <v>-</v>
      </c>
      <c r="G107" s="19"/>
      <c r="H107" s="29" t="s">
        <v>229</v>
      </c>
      <c r="I107" s="19"/>
      <c r="J107" s="19"/>
      <c r="K107" s="19"/>
      <c r="L107" s="32" t="s">
        <v>2488</v>
      </c>
      <c r="M107" s="31" t="s">
        <v>298</v>
      </c>
      <c r="N107" s="32" t="s">
        <v>195</v>
      </c>
      <c r="O107" s="32" t="s">
        <v>213</v>
      </c>
      <c r="P107" s="32" t="s">
        <v>214</v>
      </c>
      <c r="Q107" s="30"/>
      <c r="R107" s="35"/>
      <c r="S107" s="33">
        <v>18</v>
      </c>
      <c r="T107" s="34"/>
      <c r="U107" s="34"/>
      <c r="V107" s="34"/>
      <c r="W107" s="34"/>
      <c r="X107" s="34"/>
      <c r="Y107" s="34"/>
      <c r="Z107" s="34"/>
      <c r="AA107" s="4">
        <f t="shared" si="11"/>
        <v>18</v>
      </c>
      <c r="AB107" s="4" t="str">
        <f t="shared" si="14"/>
        <v>K18</v>
      </c>
      <c r="AC107" s="4" t="s">
        <v>229</v>
      </c>
      <c r="AD107" s="4">
        <v>1</v>
      </c>
      <c r="AK107" s="5" t="s">
        <v>504</v>
      </c>
      <c r="AP107" s="5"/>
    </row>
    <row r="108" spans="1:42" ht="14.25" customHeight="1" x14ac:dyDescent="0.2">
      <c r="A108" s="28" t="str">
        <f t="shared" si="12"/>
        <v>Emilia</v>
      </c>
      <c r="B108" t="str">
        <f t="shared" si="13"/>
        <v>Honkasalo</v>
      </c>
      <c r="C108" t="s">
        <v>16</v>
      </c>
      <c r="D108" s="28" t="s">
        <v>115</v>
      </c>
      <c r="E108" s="28" t="s">
        <v>88</v>
      </c>
      <c r="F108" s="4" t="str">
        <f t="shared" si="15"/>
        <v>-</v>
      </c>
      <c r="G108" s="19"/>
      <c r="H108" s="29" t="s">
        <v>229</v>
      </c>
      <c r="I108" s="19"/>
      <c r="J108" s="19"/>
      <c r="K108" s="19"/>
      <c r="L108" s="32" t="s">
        <v>2489</v>
      </c>
      <c r="M108" s="31" t="s">
        <v>299</v>
      </c>
      <c r="N108" s="32" t="s">
        <v>195</v>
      </c>
      <c r="O108" s="32" t="s">
        <v>213</v>
      </c>
      <c r="P108" s="32" t="s">
        <v>205</v>
      </c>
      <c r="Q108" s="30"/>
      <c r="R108" s="35"/>
      <c r="S108" s="33">
        <v>18</v>
      </c>
      <c r="T108" s="34"/>
      <c r="U108" s="34"/>
      <c r="V108" s="34"/>
      <c r="W108" s="34">
        <v>22</v>
      </c>
      <c r="X108" s="34"/>
      <c r="Y108" s="34"/>
      <c r="Z108" s="34"/>
      <c r="AA108" s="4">
        <f t="shared" si="11"/>
        <v>22</v>
      </c>
      <c r="AB108" s="4" t="str">
        <f t="shared" si="14"/>
        <v>K22</v>
      </c>
      <c r="AC108" s="4" t="s">
        <v>229</v>
      </c>
      <c r="AD108" s="4">
        <v>1</v>
      </c>
      <c r="AK108" s="5" t="s">
        <v>504</v>
      </c>
      <c r="AP108" s="5"/>
    </row>
    <row r="109" spans="1:42" ht="14.25" customHeight="1" x14ac:dyDescent="0.2">
      <c r="A109" s="28" t="str">
        <f t="shared" si="12"/>
        <v>Timo</v>
      </c>
      <c r="B109" t="str">
        <f t="shared" si="13"/>
        <v>Kaukolampi</v>
      </c>
      <c r="C109" t="s">
        <v>347</v>
      </c>
      <c r="D109" s="28" t="s">
        <v>114</v>
      </c>
      <c r="E109" s="28" t="s">
        <v>87</v>
      </c>
      <c r="F109" s="4" t="str">
        <f t="shared" si="15"/>
        <v>-</v>
      </c>
      <c r="G109" s="19"/>
      <c r="H109" s="29" t="s">
        <v>229</v>
      </c>
      <c r="I109" s="19"/>
      <c r="J109" s="19"/>
      <c r="K109" s="19"/>
      <c r="L109" s="32" t="s">
        <v>2490</v>
      </c>
      <c r="M109" s="31" t="s">
        <v>300</v>
      </c>
      <c r="N109" s="32" t="s">
        <v>195</v>
      </c>
      <c r="O109" s="32" t="s">
        <v>213</v>
      </c>
      <c r="P109" s="32" t="s">
        <v>206</v>
      </c>
      <c r="Q109" s="30"/>
      <c r="R109" s="35"/>
      <c r="S109" s="33">
        <v>18</v>
      </c>
      <c r="T109" s="34"/>
      <c r="U109" s="34"/>
      <c r="V109" s="34">
        <v>21</v>
      </c>
      <c r="W109" s="34"/>
      <c r="X109" s="34"/>
      <c r="Y109" s="34"/>
      <c r="Z109" s="34"/>
      <c r="AA109" s="4">
        <f t="shared" si="11"/>
        <v>21</v>
      </c>
      <c r="AB109" s="4" t="str">
        <f t="shared" si="14"/>
        <v>K21</v>
      </c>
      <c r="AC109" s="4" t="s">
        <v>229</v>
      </c>
      <c r="AD109" s="4" t="s">
        <v>233</v>
      </c>
      <c r="AK109" s="5" t="s">
        <v>504</v>
      </c>
      <c r="AP109" s="5"/>
    </row>
    <row r="110" spans="1:42" ht="14.25" customHeight="1" x14ac:dyDescent="0.2">
      <c r="A110" s="28" t="str">
        <f t="shared" si="12"/>
        <v>Kira</v>
      </c>
      <c r="B110" t="str">
        <f t="shared" si="13"/>
        <v>Nurmela</v>
      </c>
      <c r="C110" t="s">
        <v>46</v>
      </c>
      <c r="D110" s="28" t="s">
        <v>113</v>
      </c>
      <c r="E110" s="28" t="s">
        <v>106</v>
      </c>
      <c r="F110" s="4" t="str">
        <f t="shared" si="15"/>
        <v>-</v>
      </c>
      <c r="G110" s="19"/>
      <c r="H110" s="29" t="s">
        <v>229</v>
      </c>
      <c r="I110" s="19"/>
      <c r="J110" s="19"/>
      <c r="K110" s="19"/>
      <c r="L110" s="32" t="s">
        <v>2491</v>
      </c>
      <c r="M110" s="31" t="s">
        <v>301</v>
      </c>
      <c r="N110" s="32" t="s">
        <v>195</v>
      </c>
      <c r="O110" s="32" t="s">
        <v>213</v>
      </c>
      <c r="P110" s="32" t="s">
        <v>210</v>
      </c>
      <c r="Q110" s="30"/>
      <c r="R110" s="35"/>
      <c r="S110" s="33">
        <v>18</v>
      </c>
      <c r="T110" s="33">
        <v>19</v>
      </c>
      <c r="U110" s="33"/>
      <c r="V110" s="33"/>
      <c r="W110" s="33"/>
      <c r="X110" s="33"/>
      <c r="Y110" s="33"/>
      <c r="Z110" s="33"/>
      <c r="AA110" s="4">
        <f t="shared" si="11"/>
        <v>19</v>
      </c>
      <c r="AB110" s="4" t="str">
        <f t="shared" si="14"/>
        <v>K19</v>
      </c>
      <c r="AC110" s="4" t="s">
        <v>229</v>
      </c>
      <c r="AD110" s="4">
        <v>1</v>
      </c>
      <c r="AK110" s="5" t="s">
        <v>504</v>
      </c>
      <c r="AP110" s="5"/>
    </row>
    <row r="111" spans="1:42" ht="14.25" customHeight="1" x14ac:dyDescent="0.2">
      <c r="A111" s="28" t="str">
        <f t="shared" si="12"/>
        <v>Liina</v>
      </c>
      <c r="B111" t="str">
        <f t="shared" si="13"/>
        <v>Linjama</v>
      </c>
      <c r="C111" t="s">
        <v>77</v>
      </c>
      <c r="D111" s="28" t="s">
        <v>111</v>
      </c>
      <c r="E111" s="28" t="s">
        <v>96</v>
      </c>
      <c r="F111" s="4" t="str">
        <f t="shared" si="15"/>
        <v>-</v>
      </c>
      <c r="H111" s="29" t="s">
        <v>229</v>
      </c>
      <c r="I111" s="19"/>
      <c r="J111" s="19"/>
      <c r="K111" s="19"/>
      <c r="L111" s="32" t="s">
        <v>2492</v>
      </c>
      <c r="M111" s="31" t="s">
        <v>303</v>
      </c>
      <c r="N111" s="32" t="s">
        <v>195</v>
      </c>
      <c r="O111" s="32" t="s">
        <v>213</v>
      </c>
      <c r="P111" s="32" t="s">
        <v>195</v>
      </c>
      <c r="Q111" s="30"/>
      <c r="R111" s="35"/>
      <c r="S111" s="33">
        <v>18</v>
      </c>
      <c r="T111" s="34"/>
      <c r="U111" s="34"/>
      <c r="V111" s="34"/>
      <c r="W111" s="34"/>
      <c r="X111" s="34">
        <v>23</v>
      </c>
      <c r="Y111" s="34">
        <v>24</v>
      </c>
      <c r="Z111" s="34"/>
      <c r="AA111" s="4">
        <f t="shared" si="11"/>
        <v>24</v>
      </c>
      <c r="AB111" s="4" t="str">
        <f t="shared" si="14"/>
        <v>K24</v>
      </c>
      <c r="AC111" s="4" t="s">
        <v>229</v>
      </c>
      <c r="AD111" s="4">
        <v>1</v>
      </c>
      <c r="AK111" s="5" t="s">
        <v>504</v>
      </c>
      <c r="AP111" s="5"/>
    </row>
    <row r="112" spans="1:42" ht="14.25" customHeight="1" x14ac:dyDescent="0.2">
      <c r="A112" s="28" t="str">
        <f t="shared" si="12"/>
        <v>Pasi</v>
      </c>
      <c r="B112" t="str">
        <f t="shared" si="13"/>
        <v>Vastamäki</v>
      </c>
      <c r="C112" t="s">
        <v>78</v>
      </c>
      <c r="D112" s="28" t="s">
        <v>110</v>
      </c>
      <c r="E112" s="28" t="s">
        <v>95</v>
      </c>
      <c r="F112" s="4" t="str">
        <f t="shared" si="15"/>
        <v>-</v>
      </c>
      <c r="G112" s="19"/>
      <c r="H112" s="29" t="s">
        <v>229</v>
      </c>
      <c r="I112" s="19"/>
      <c r="J112" s="19"/>
      <c r="K112" s="19"/>
      <c r="L112" s="32" t="s">
        <v>2493</v>
      </c>
      <c r="M112" s="31" t="s">
        <v>304</v>
      </c>
      <c r="N112" s="32" t="s">
        <v>195</v>
      </c>
      <c r="O112" s="32" t="s">
        <v>213</v>
      </c>
      <c r="P112" s="32" t="s">
        <v>202</v>
      </c>
      <c r="Q112" s="30"/>
      <c r="R112" s="35"/>
      <c r="S112" s="33">
        <v>18</v>
      </c>
      <c r="T112" s="33">
        <v>19</v>
      </c>
      <c r="U112" s="33"/>
      <c r="V112" s="33">
        <v>21</v>
      </c>
      <c r="W112" s="33">
        <v>22</v>
      </c>
      <c r="X112" s="33"/>
      <c r="Y112" s="33">
        <v>24</v>
      </c>
      <c r="Z112" s="33"/>
      <c r="AA112" s="4">
        <f t="shared" si="11"/>
        <v>24</v>
      </c>
      <c r="AB112" s="4" t="str">
        <f t="shared" si="14"/>
        <v>K24</v>
      </c>
      <c r="AC112" s="4" t="s">
        <v>229</v>
      </c>
      <c r="AD112" s="4">
        <v>1</v>
      </c>
      <c r="AK112" s="5" t="s">
        <v>504</v>
      </c>
      <c r="AP112" s="5"/>
    </row>
    <row r="113" spans="1:42" ht="14.25" customHeight="1" x14ac:dyDescent="0.2">
      <c r="A113" s="28" t="str">
        <f t="shared" si="12"/>
        <v>Erik</v>
      </c>
      <c r="B113" t="str">
        <f t="shared" si="13"/>
        <v>Aro</v>
      </c>
      <c r="D113" s="28" t="s">
        <v>112</v>
      </c>
      <c r="E113" s="28" t="s">
        <v>86</v>
      </c>
      <c r="F113" s="33">
        <v>2</v>
      </c>
      <c r="G113" s="33" t="s">
        <v>228</v>
      </c>
      <c r="H113" s="19"/>
      <c r="I113" s="19"/>
      <c r="J113" s="19"/>
      <c r="K113" s="19"/>
      <c r="L113" s="32" t="s">
        <v>2494</v>
      </c>
      <c r="M113" s="31" t="s">
        <v>302</v>
      </c>
      <c r="N113" s="32" t="s">
        <v>195</v>
      </c>
      <c r="O113" s="32" t="s">
        <v>214</v>
      </c>
      <c r="P113" s="32" t="s">
        <v>203</v>
      </c>
      <c r="Q113" s="30"/>
      <c r="R113" s="34"/>
      <c r="S113" s="33">
        <v>18</v>
      </c>
      <c r="T113" s="33">
        <v>19</v>
      </c>
      <c r="U113" s="33">
        <v>20</v>
      </c>
      <c r="V113" s="33">
        <v>21</v>
      </c>
      <c r="W113" s="33">
        <v>22</v>
      </c>
      <c r="X113" s="33"/>
      <c r="Y113" s="33"/>
      <c r="Z113" s="33"/>
      <c r="AA113" s="4">
        <f t="shared" si="11"/>
        <v>22</v>
      </c>
      <c r="AB113" s="4" t="str">
        <f t="shared" si="14"/>
        <v>V22</v>
      </c>
      <c r="AC113" s="4" t="s">
        <v>229</v>
      </c>
      <c r="AD113" s="4">
        <v>1</v>
      </c>
      <c r="AE113" s="4">
        <v>1</v>
      </c>
      <c r="AI113" t="s">
        <v>76</v>
      </c>
      <c r="AK113" s="5" t="s">
        <v>504</v>
      </c>
      <c r="AL113" s="5" t="s">
        <v>1355</v>
      </c>
      <c r="AM113" s="30" t="s">
        <v>1355</v>
      </c>
      <c r="AN113" s="4" t="s">
        <v>1355</v>
      </c>
      <c r="AO113" s="5" t="s">
        <v>1355</v>
      </c>
      <c r="AP113" s="5" t="s">
        <v>1355</v>
      </c>
    </row>
    <row r="114" spans="1:42" ht="14.25" customHeight="1" x14ac:dyDescent="0.2">
      <c r="A114" s="28" t="str">
        <f t="shared" si="12"/>
        <v>Tomi</v>
      </c>
      <c r="B114" t="str">
        <f t="shared" si="13"/>
        <v>Pihlaja</v>
      </c>
      <c r="C114" t="s">
        <v>79</v>
      </c>
      <c r="D114" s="28" t="s">
        <v>109</v>
      </c>
      <c r="E114" s="28" t="s">
        <v>107</v>
      </c>
      <c r="F114" s="4" t="str">
        <f>IF(H114="K","-","")</f>
        <v>-</v>
      </c>
      <c r="G114" s="19"/>
      <c r="H114" s="29" t="s">
        <v>229</v>
      </c>
      <c r="I114" s="19"/>
      <c r="J114" s="19"/>
      <c r="K114" s="19"/>
      <c r="L114" s="32" t="s">
        <v>2495</v>
      </c>
      <c r="M114" s="31" t="s">
        <v>305</v>
      </c>
      <c r="N114" s="32" t="s">
        <v>195</v>
      </c>
      <c r="O114" s="32" t="s">
        <v>215</v>
      </c>
      <c r="P114" s="32" t="s">
        <v>193</v>
      </c>
      <c r="Q114" s="30"/>
      <c r="R114" s="35"/>
      <c r="S114" s="33">
        <v>18</v>
      </c>
      <c r="T114" s="34"/>
      <c r="U114" s="34"/>
      <c r="V114" s="34"/>
      <c r="W114" s="34"/>
      <c r="X114" s="34"/>
      <c r="Y114" s="34"/>
      <c r="Z114" s="34"/>
      <c r="AA114" s="4">
        <f t="shared" si="11"/>
        <v>18</v>
      </c>
      <c r="AB114" s="4" t="str">
        <f t="shared" si="14"/>
        <v>K18</v>
      </c>
      <c r="AC114" s="4" t="s">
        <v>229</v>
      </c>
      <c r="AD114" s="4">
        <v>1</v>
      </c>
      <c r="AK114" s="5" t="s">
        <v>504</v>
      </c>
      <c r="AP114" s="5"/>
    </row>
    <row r="115" spans="1:42" ht="14.25" customHeight="1" x14ac:dyDescent="0.2">
      <c r="A115" s="28" t="str">
        <f t="shared" si="12"/>
        <v>Sandra</v>
      </c>
      <c r="B115" t="str">
        <f t="shared" si="13"/>
        <v>Hanana</v>
      </c>
      <c r="C115" s="50" t="s">
        <v>2348</v>
      </c>
      <c r="D115" t="s">
        <v>108</v>
      </c>
      <c r="E115" s="28" t="s">
        <v>87</v>
      </c>
      <c r="F115" s="4" t="str">
        <f>IF(H115="K","-","")</f>
        <v>-</v>
      </c>
      <c r="G115" s="19"/>
      <c r="H115" s="29" t="s">
        <v>229</v>
      </c>
      <c r="I115" s="19"/>
      <c r="J115" s="19"/>
      <c r="K115" s="19"/>
      <c r="L115" s="32" t="s">
        <v>2496</v>
      </c>
      <c r="M115" s="31" t="s">
        <v>306</v>
      </c>
      <c r="N115" s="32" t="s">
        <v>195</v>
      </c>
      <c r="O115" s="32" t="s">
        <v>206</v>
      </c>
      <c r="P115" s="32" t="s">
        <v>205</v>
      </c>
      <c r="Q115" s="30"/>
      <c r="R115" s="35"/>
      <c r="S115" s="33">
        <v>18</v>
      </c>
      <c r="T115" s="33">
        <v>19</v>
      </c>
      <c r="U115" s="33">
        <v>20</v>
      </c>
      <c r="V115" s="33">
        <v>21</v>
      </c>
      <c r="W115" s="33">
        <v>22</v>
      </c>
      <c r="X115" s="33">
        <v>23</v>
      </c>
      <c r="Y115" s="33">
        <v>24</v>
      </c>
      <c r="Z115" s="33"/>
      <c r="AA115" s="4">
        <f t="shared" si="11"/>
        <v>24</v>
      </c>
      <c r="AB115" s="4" t="str">
        <f t="shared" si="14"/>
        <v>K24</v>
      </c>
      <c r="AC115" s="4" t="s">
        <v>229</v>
      </c>
      <c r="AD115" s="4">
        <v>1</v>
      </c>
      <c r="AG115" s="110"/>
      <c r="AH115" s="46"/>
      <c r="AK115" s="5" t="s">
        <v>504</v>
      </c>
      <c r="AP115" s="5"/>
    </row>
    <row r="116" spans="1:42" ht="14.25" customHeight="1" x14ac:dyDescent="0.2">
      <c r="A116" s="28" t="str">
        <f t="shared" si="12"/>
        <v>Elina</v>
      </c>
      <c r="B116" t="str">
        <f t="shared" si="13"/>
        <v>Nikkanen</v>
      </c>
      <c r="C116" t="s">
        <v>225</v>
      </c>
      <c r="D116" s="28" t="s">
        <v>226</v>
      </c>
      <c r="E116" s="28" t="s">
        <v>227</v>
      </c>
      <c r="F116" s="4">
        <v>2</v>
      </c>
      <c r="G116" s="19"/>
      <c r="H116" s="29" t="s">
        <v>229</v>
      </c>
      <c r="I116" s="19" t="s">
        <v>542</v>
      </c>
      <c r="J116" s="19"/>
      <c r="K116" s="19"/>
      <c r="L116" s="32" t="s">
        <v>2497</v>
      </c>
      <c r="M116" s="4" t="s">
        <v>308</v>
      </c>
      <c r="N116" s="5" t="s">
        <v>195</v>
      </c>
      <c r="O116" s="5" t="s">
        <v>211</v>
      </c>
      <c r="P116" s="5" t="s">
        <v>198</v>
      </c>
      <c r="Q116" s="30"/>
      <c r="R116" s="35"/>
      <c r="S116" s="33">
        <v>18</v>
      </c>
      <c r="T116" s="33">
        <v>19</v>
      </c>
      <c r="U116" s="33">
        <v>20</v>
      </c>
      <c r="V116" s="33">
        <v>21</v>
      </c>
      <c r="W116" s="33"/>
      <c r="X116" s="33">
        <v>23</v>
      </c>
      <c r="Y116" s="33"/>
      <c r="Z116" s="33"/>
      <c r="AA116" s="4">
        <f t="shared" si="11"/>
        <v>23</v>
      </c>
      <c r="AB116" s="4" t="str">
        <f t="shared" si="14"/>
        <v>K23</v>
      </c>
      <c r="AC116" s="4" t="s">
        <v>229</v>
      </c>
      <c r="AD116" s="4">
        <v>1</v>
      </c>
      <c r="AK116" s="5" t="s">
        <v>504</v>
      </c>
      <c r="AP116" s="5"/>
    </row>
    <row r="117" spans="1:42" ht="14.25" customHeight="1" x14ac:dyDescent="0.2">
      <c r="A117" s="28" t="str">
        <f t="shared" si="12"/>
        <v>Laura</v>
      </c>
      <c r="B117" t="str">
        <f t="shared" si="13"/>
        <v>Tetri</v>
      </c>
      <c r="C117" t="s">
        <v>81</v>
      </c>
      <c r="D117" s="28" t="s">
        <v>187</v>
      </c>
      <c r="E117" s="35"/>
      <c r="F117" s="37">
        <v>1</v>
      </c>
      <c r="G117" s="38" t="s">
        <v>228</v>
      </c>
      <c r="H117" s="19"/>
      <c r="I117" s="19"/>
      <c r="J117" s="19"/>
      <c r="K117" s="19"/>
      <c r="L117" s="32" t="s">
        <v>2498</v>
      </c>
      <c r="M117" s="31" t="s">
        <v>307</v>
      </c>
      <c r="N117" s="32" t="s">
        <v>195</v>
      </c>
      <c r="O117" s="32" t="s">
        <v>191</v>
      </c>
      <c r="P117" s="32" t="s">
        <v>191</v>
      </c>
      <c r="Q117" s="30"/>
      <c r="R117" s="35"/>
      <c r="S117" s="34"/>
      <c r="T117" s="34"/>
      <c r="U117" s="34"/>
      <c r="V117" s="34"/>
      <c r="W117" s="34"/>
      <c r="X117" s="34"/>
      <c r="Y117" s="34"/>
      <c r="Z117" s="34"/>
      <c r="AA117" s="4">
        <f t="shared" si="11"/>
        <v>0</v>
      </c>
      <c r="AB117" s="4" t="str">
        <f t="shared" si="14"/>
        <v>V0</v>
      </c>
      <c r="AC117" s="4" t="s">
        <v>229</v>
      </c>
      <c r="AD117" s="4">
        <v>2</v>
      </c>
      <c r="AE117" s="4">
        <v>1</v>
      </c>
      <c r="AI117" t="s">
        <v>81</v>
      </c>
      <c r="AK117" s="5" t="s">
        <v>504</v>
      </c>
      <c r="AL117" s="5" t="s">
        <v>1355</v>
      </c>
      <c r="AM117" s="30" t="s">
        <v>1355</v>
      </c>
      <c r="AN117" s="4" t="s">
        <v>1355</v>
      </c>
      <c r="AO117" s="5" t="s">
        <v>1355</v>
      </c>
      <c r="AP117" s="5" t="s">
        <v>1355</v>
      </c>
    </row>
    <row r="118" spans="1:42" ht="14.25" customHeight="1" x14ac:dyDescent="0.2">
      <c r="A118" s="28" t="str">
        <f t="shared" si="12"/>
        <v>Sami</v>
      </c>
      <c r="B118" t="str">
        <f t="shared" si="13"/>
        <v>Kekäläinen</v>
      </c>
      <c r="C118" t="s">
        <v>332</v>
      </c>
      <c r="D118" s="28" t="s">
        <v>333</v>
      </c>
      <c r="E118" s="28" t="s">
        <v>87</v>
      </c>
      <c r="F118" s="37">
        <v>2</v>
      </c>
      <c r="G118" s="38" t="s">
        <v>228</v>
      </c>
      <c r="L118" s="5" t="s">
        <v>2499</v>
      </c>
      <c r="N118" s="5" t="s">
        <v>196</v>
      </c>
      <c r="O118" s="5" t="s">
        <v>212</v>
      </c>
      <c r="P118" s="5" t="s">
        <v>204</v>
      </c>
      <c r="S118" s="37"/>
      <c r="T118" s="4">
        <v>19</v>
      </c>
      <c r="U118" s="4">
        <v>20</v>
      </c>
      <c r="AA118" s="4">
        <f t="shared" si="11"/>
        <v>20</v>
      </c>
      <c r="AB118" s="4" t="str">
        <f t="shared" si="14"/>
        <v>V20</v>
      </c>
      <c r="AC118" s="4" t="s">
        <v>229</v>
      </c>
      <c r="AD118" s="4">
        <v>1</v>
      </c>
      <c r="AE118" s="4">
        <v>1</v>
      </c>
      <c r="AI118" t="s">
        <v>332</v>
      </c>
      <c r="AK118" s="5" t="s">
        <v>504</v>
      </c>
      <c r="AL118" s="5" t="s">
        <v>1355</v>
      </c>
      <c r="AM118" s="30" t="s">
        <v>1355</v>
      </c>
      <c r="AN118" s="4" t="s">
        <v>1355</v>
      </c>
      <c r="AO118" s="5" t="s">
        <v>1355</v>
      </c>
      <c r="AP118" s="5" t="s">
        <v>1355</v>
      </c>
    </row>
    <row r="119" spans="1:42" ht="14.25" customHeight="1" x14ac:dyDescent="0.2">
      <c r="A119" s="28" t="str">
        <f t="shared" si="12"/>
        <v>Anna</v>
      </c>
      <c r="B119" t="str">
        <f t="shared" si="13"/>
        <v>Riihimäki</v>
      </c>
      <c r="C119" t="s">
        <v>234</v>
      </c>
      <c r="D119" s="28" t="s">
        <v>235</v>
      </c>
      <c r="E119" s="28" t="s">
        <v>89</v>
      </c>
      <c r="F119" s="33">
        <v>2</v>
      </c>
      <c r="G119" s="38" t="s">
        <v>228</v>
      </c>
      <c r="H119" s="19"/>
      <c r="I119" s="19"/>
      <c r="J119" s="19"/>
      <c r="K119" s="19"/>
      <c r="L119" s="5" t="s">
        <v>2500</v>
      </c>
      <c r="M119" s="4" t="s">
        <v>309</v>
      </c>
      <c r="N119" s="5" t="s">
        <v>196</v>
      </c>
      <c r="O119" s="5" t="s">
        <v>204</v>
      </c>
      <c r="P119" s="5" t="s">
        <v>199</v>
      </c>
      <c r="Q119" s="30"/>
      <c r="R119" s="35"/>
      <c r="S119" s="34"/>
      <c r="T119" s="33">
        <v>19</v>
      </c>
      <c r="U119" s="33">
        <v>20</v>
      </c>
      <c r="V119" s="33"/>
      <c r="W119" s="33"/>
      <c r="X119" s="33"/>
      <c r="Y119" s="33"/>
      <c r="Z119" s="33"/>
      <c r="AA119" s="4">
        <f t="shared" si="11"/>
        <v>20</v>
      </c>
      <c r="AB119" s="4" t="str">
        <f t="shared" si="14"/>
        <v>V20</v>
      </c>
      <c r="AC119" s="4" t="s">
        <v>229</v>
      </c>
      <c r="AE119" s="4">
        <v>1</v>
      </c>
      <c r="AI119" t="s">
        <v>234</v>
      </c>
      <c r="AK119" s="5" t="s">
        <v>504</v>
      </c>
      <c r="AL119" s="5" t="s">
        <v>1355</v>
      </c>
      <c r="AM119" s="30" t="s">
        <v>1355</v>
      </c>
      <c r="AN119" s="4" t="s">
        <v>1355</v>
      </c>
      <c r="AO119" s="5" t="s">
        <v>1355</v>
      </c>
      <c r="AP119" s="5" t="s">
        <v>1355</v>
      </c>
    </row>
    <row r="120" spans="1:42" ht="14.25" customHeight="1" x14ac:dyDescent="0.2">
      <c r="A120" s="28" t="str">
        <f t="shared" si="12"/>
        <v>Aki</v>
      </c>
      <c r="B120" t="str">
        <f t="shared" si="13"/>
        <v>Malm</v>
      </c>
      <c r="C120" t="s">
        <v>237</v>
      </c>
      <c r="D120" s="28" t="s">
        <v>236</v>
      </c>
      <c r="E120" s="28" t="s">
        <v>238</v>
      </c>
      <c r="F120" s="4" t="str">
        <f t="shared" ref="F120:F126" si="16">IF(H120="K","-","")</f>
        <v>-</v>
      </c>
      <c r="G120" s="19"/>
      <c r="H120" s="29" t="s">
        <v>229</v>
      </c>
      <c r="I120" s="19"/>
      <c r="J120" s="19"/>
      <c r="K120" s="19"/>
      <c r="L120" s="5" t="s">
        <v>2501</v>
      </c>
      <c r="M120" s="4" t="s">
        <v>310</v>
      </c>
      <c r="N120" s="5" t="s">
        <v>196</v>
      </c>
      <c r="O120" s="5" t="s">
        <v>188</v>
      </c>
      <c r="P120" s="5" t="s">
        <v>210</v>
      </c>
      <c r="Q120" s="30"/>
      <c r="R120" s="35"/>
      <c r="S120" s="34"/>
      <c r="T120" s="33">
        <v>19</v>
      </c>
      <c r="U120" s="33"/>
      <c r="V120" s="33"/>
      <c r="W120" s="33"/>
      <c r="X120" s="33"/>
      <c r="Y120" s="33"/>
      <c r="Z120" s="33"/>
      <c r="AA120" s="4">
        <f t="shared" si="11"/>
        <v>19</v>
      </c>
      <c r="AB120" s="4" t="str">
        <f t="shared" si="14"/>
        <v>K19</v>
      </c>
      <c r="AC120" s="4" t="s">
        <v>229</v>
      </c>
      <c r="AD120" s="4">
        <v>0</v>
      </c>
      <c r="AK120" s="5" t="s">
        <v>504</v>
      </c>
      <c r="AP120" s="5"/>
    </row>
    <row r="121" spans="1:42" ht="14.25" customHeight="1" x14ac:dyDescent="0.2">
      <c r="A121" s="28" t="str">
        <f t="shared" si="12"/>
        <v>Elina</v>
      </c>
      <c r="B121" t="str">
        <f t="shared" si="13"/>
        <v>Kantola</v>
      </c>
      <c r="C121" t="s">
        <v>314</v>
      </c>
      <c r="D121" s="28" t="s">
        <v>315</v>
      </c>
      <c r="E121" s="28" t="s">
        <v>96</v>
      </c>
      <c r="F121" s="4" t="str">
        <f t="shared" si="16"/>
        <v>-</v>
      </c>
      <c r="G121" s="19"/>
      <c r="H121" s="19" t="s">
        <v>229</v>
      </c>
      <c r="I121" s="19"/>
      <c r="J121" s="19"/>
      <c r="K121" s="19"/>
      <c r="L121" s="5" t="s">
        <v>2502</v>
      </c>
      <c r="N121" s="5" t="s">
        <v>196</v>
      </c>
      <c r="O121" s="5" t="s">
        <v>213</v>
      </c>
      <c r="P121" s="5" t="s">
        <v>204</v>
      </c>
      <c r="Q121" s="30"/>
      <c r="S121" s="37"/>
      <c r="T121" s="4">
        <v>19</v>
      </c>
      <c r="AA121" s="4">
        <f t="shared" si="11"/>
        <v>19</v>
      </c>
      <c r="AB121" s="4" t="str">
        <f t="shared" si="14"/>
        <v>K19</v>
      </c>
      <c r="AC121" s="4" t="s">
        <v>229</v>
      </c>
      <c r="AK121" s="5" t="s">
        <v>504</v>
      </c>
      <c r="AP121" s="5"/>
    </row>
    <row r="122" spans="1:42" ht="14.25" customHeight="1" x14ac:dyDescent="0.2">
      <c r="A122" s="28" t="str">
        <f t="shared" si="12"/>
        <v>Kristian</v>
      </c>
      <c r="B122" t="str">
        <f t="shared" si="13"/>
        <v>Ekholm</v>
      </c>
      <c r="C122" t="s">
        <v>312</v>
      </c>
      <c r="D122" s="28" t="s">
        <v>313</v>
      </c>
      <c r="E122" s="28" t="s">
        <v>87</v>
      </c>
      <c r="F122" s="4" t="str">
        <f t="shared" si="16"/>
        <v>-</v>
      </c>
      <c r="G122" s="19"/>
      <c r="H122" s="19" t="s">
        <v>229</v>
      </c>
      <c r="I122" s="19"/>
      <c r="J122" s="19"/>
      <c r="K122" s="19"/>
      <c r="L122" s="5" t="s">
        <v>2503</v>
      </c>
      <c r="N122" s="5" t="s">
        <v>196</v>
      </c>
      <c r="O122" s="5" t="s">
        <v>213</v>
      </c>
      <c r="P122" s="5" t="s">
        <v>206</v>
      </c>
      <c r="Q122" s="30"/>
      <c r="S122" s="37"/>
      <c r="T122" s="4">
        <v>19</v>
      </c>
      <c r="U122" s="4">
        <v>20</v>
      </c>
      <c r="W122" s="4">
        <v>22</v>
      </c>
      <c r="AA122" s="4">
        <f t="shared" si="11"/>
        <v>22</v>
      </c>
      <c r="AB122" s="4" t="str">
        <f t="shared" si="14"/>
        <v>K22</v>
      </c>
      <c r="AC122" s="4" t="s">
        <v>229</v>
      </c>
      <c r="AK122" s="5" t="s">
        <v>504</v>
      </c>
      <c r="AP122" s="5"/>
    </row>
    <row r="123" spans="1:42" ht="14.25" customHeight="1" x14ac:dyDescent="0.2">
      <c r="A123" s="28" t="str">
        <f t="shared" si="12"/>
        <v>Jarkko</v>
      </c>
      <c r="B123" t="str">
        <f t="shared" si="13"/>
        <v>Rantanen</v>
      </c>
      <c r="C123" t="s">
        <v>316</v>
      </c>
      <c r="D123" s="28" t="s">
        <v>317</v>
      </c>
      <c r="E123" s="28" t="s">
        <v>96</v>
      </c>
      <c r="F123" s="4">
        <v>2</v>
      </c>
      <c r="G123" s="7" t="s">
        <v>228</v>
      </c>
      <c r="H123" s="19"/>
      <c r="I123" s="19"/>
      <c r="J123" s="19"/>
      <c r="K123" s="19"/>
      <c r="L123" s="5" t="s">
        <v>2504</v>
      </c>
      <c r="N123" s="5" t="s">
        <v>196</v>
      </c>
      <c r="O123" s="5" t="s">
        <v>213</v>
      </c>
      <c r="P123" s="5" t="s">
        <v>203</v>
      </c>
      <c r="Q123" s="30">
        <v>45553</v>
      </c>
      <c r="S123" s="37"/>
      <c r="T123" s="4">
        <v>19</v>
      </c>
      <c r="U123" s="4">
        <v>20</v>
      </c>
      <c r="V123" s="4">
        <v>21</v>
      </c>
      <c r="W123" s="4">
        <v>22</v>
      </c>
      <c r="X123" s="4">
        <v>23</v>
      </c>
      <c r="Y123" s="4">
        <v>24</v>
      </c>
      <c r="AA123" s="4">
        <f t="shared" si="11"/>
        <v>24</v>
      </c>
      <c r="AB123" s="4" t="str">
        <f t="shared" si="14"/>
        <v>V24</v>
      </c>
      <c r="AC123" s="4" t="s">
        <v>229</v>
      </c>
      <c r="AE123" s="4">
        <v>1</v>
      </c>
      <c r="AI123" s="50" t="s">
        <v>316</v>
      </c>
      <c r="AK123" s="5" t="s">
        <v>504</v>
      </c>
      <c r="AL123" s="5" t="s">
        <v>1355</v>
      </c>
      <c r="AM123" s="4" t="s">
        <v>1355</v>
      </c>
      <c r="AN123" s="4" t="s">
        <v>1355</v>
      </c>
      <c r="AO123" s="5" t="s">
        <v>1355</v>
      </c>
      <c r="AP123" s="5" t="s">
        <v>1355</v>
      </c>
    </row>
    <row r="124" spans="1:42" ht="14.25" customHeight="1" x14ac:dyDescent="0.2">
      <c r="A124" s="28" t="str">
        <f t="shared" si="12"/>
        <v>Noora</v>
      </c>
      <c r="B124" t="str">
        <f t="array" ref="B124">A124</f>
        <v>Noora</v>
      </c>
      <c r="C124" t="s">
        <v>319</v>
      </c>
      <c r="D124" s="28" t="s">
        <v>321</v>
      </c>
      <c r="E124" s="28" t="s">
        <v>87</v>
      </c>
      <c r="F124" s="4" t="str">
        <f t="shared" si="16"/>
        <v>-</v>
      </c>
      <c r="H124" s="19" t="s">
        <v>229</v>
      </c>
      <c r="I124" s="19"/>
      <c r="J124" s="19"/>
      <c r="K124" s="19"/>
      <c r="L124" s="5" t="s">
        <v>2504</v>
      </c>
      <c r="N124" s="5" t="s">
        <v>196</v>
      </c>
      <c r="O124" s="5" t="s">
        <v>213</v>
      </c>
      <c r="P124" s="5" t="s">
        <v>203</v>
      </c>
      <c r="Q124" s="30"/>
      <c r="S124" s="37"/>
      <c r="T124" s="4">
        <v>19</v>
      </c>
      <c r="U124" s="4">
        <v>20</v>
      </c>
      <c r="W124" s="4">
        <v>22</v>
      </c>
      <c r="Y124" s="4">
        <v>24</v>
      </c>
      <c r="AA124" s="4">
        <f t="shared" si="11"/>
        <v>24</v>
      </c>
      <c r="AB124" s="4" t="str">
        <f t="shared" si="14"/>
        <v>K24</v>
      </c>
      <c r="AC124" s="4" t="s">
        <v>229</v>
      </c>
      <c r="AK124" s="5" t="s">
        <v>504</v>
      </c>
      <c r="AP124" s="5"/>
    </row>
    <row r="125" spans="1:42" ht="14.25" customHeight="1" x14ac:dyDescent="0.2">
      <c r="A125" s="28" t="str">
        <f>IF(ISERR(FIND(" ",D125)),"",LEFT(D125,FIND(" ",D125)-1))</f>
        <v>Joonas</v>
      </c>
      <c r="B125" t="str">
        <f>TRIM(RIGHT(SUBSTITUTE(D125," ",REPT(" ",LEN(D125))),LEN(D125)))</f>
        <v>Väyrynen</v>
      </c>
      <c r="C125" t="s">
        <v>325</v>
      </c>
      <c r="D125" s="28" t="s">
        <v>324</v>
      </c>
      <c r="E125" s="28" t="s">
        <v>87</v>
      </c>
      <c r="F125" s="4" t="str">
        <f>IF(H125="K","-","")</f>
        <v>-</v>
      </c>
      <c r="H125" s="19" t="s">
        <v>229</v>
      </c>
      <c r="I125" s="19"/>
      <c r="J125" s="19"/>
      <c r="K125" s="19"/>
      <c r="L125" s="5" t="s">
        <v>2505</v>
      </c>
      <c r="N125" s="5" t="s">
        <v>196</v>
      </c>
      <c r="O125" s="5" t="s">
        <v>213</v>
      </c>
      <c r="P125" s="5" t="s">
        <v>190</v>
      </c>
      <c r="Q125" s="30"/>
      <c r="S125" s="37"/>
      <c r="T125" s="4">
        <v>19</v>
      </c>
      <c r="AA125" s="4">
        <f t="shared" si="11"/>
        <v>19</v>
      </c>
      <c r="AB125" s="4" t="str">
        <f t="shared" si="14"/>
        <v>K19</v>
      </c>
      <c r="AC125" s="4" t="s">
        <v>229</v>
      </c>
      <c r="AK125" s="5" t="s">
        <v>504</v>
      </c>
      <c r="AP125" s="5"/>
    </row>
    <row r="126" spans="1:42" ht="14.25" customHeight="1" x14ac:dyDescent="0.2">
      <c r="A126" s="28" t="str">
        <f t="shared" si="12"/>
        <v>Mimosa</v>
      </c>
      <c r="B126" t="str">
        <f>TRIM(RIGHT(SUBSTITUTE(D126," ",REPT(" ",LEN(D126))),LEN(D126)))</f>
        <v>Blomqvist</v>
      </c>
      <c r="C126" t="s">
        <v>320</v>
      </c>
      <c r="D126" s="28" t="s">
        <v>322</v>
      </c>
      <c r="E126" s="28" t="s">
        <v>87</v>
      </c>
      <c r="F126" s="4" t="str">
        <f t="shared" si="16"/>
        <v>-</v>
      </c>
      <c r="H126" s="19" t="s">
        <v>229</v>
      </c>
      <c r="I126" s="19"/>
      <c r="J126" s="19"/>
      <c r="K126" s="19"/>
      <c r="L126" s="5" t="s">
        <v>2506</v>
      </c>
      <c r="N126" s="5" t="s">
        <v>196</v>
      </c>
      <c r="O126" s="5" t="s">
        <v>213</v>
      </c>
      <c r="P126" s="5" t="s">
        <v>192</v>
      </c>
      <c r="Q126" s="30"/>
      <c r="S126" s="37"/>
      <c r="T126" s="4">
        <v>19</v>
      </c>
      <c r="AA126" s="4">
        <f t="shared" si="11"/>
        <v>19</v>
      </c>
      <c r="AB126" s="4" t="str">
        <f t="shared" si="14"/>
        <v>K19</v>
      </c>
      <c r="AC126" s="4" t="s">
        <v>229</v>
      </c>
      <c r="AK126" s="5" t="s">
        <v>504</v>
      </c>
      <c r="AP126" s="5"/>
    </row>
    <row r="127" spans="1:42" ht="14.25" customHeight="1" x14ac:dyDescent="0.2">
      <c r="A127" s="28" t="str">
        <f t="shared" si="12"/>
        <v>Rafael</v>
      </c>
      <c r="B127" t="str">
        <f>TRIM(RIGHT(SUBSTITUTE(D127," ",REPT(" ",LEN(D127))),LEN(D127)))</f>
        <v>Moliner</v>
      </c>
      <c r="C127" s="50" t="s">
        <v>318</v>
      </c>
      <c r="D127" s="28" t="s">
        <v>323</v>
      </c>
      <c r="E127" s="28" t="s">
        <v>87</v>
      </c>
      <c r="F127" s="37">
        <v>2</v>
      </c>
      <c r="G127" s="38" t="s">
        <v>228</v>
      </c>
      <c r="H127" s="19"/>
      <c r="I127" s="19"/>
      <c r="J127" s="19"/>
      <c r="K127" s="19"/>
      <c r="L127" s="5" t="s">
        <v>2507</v>
      </c>
      <c r="N127" s="5" t="s">
        <v>196</v>
      </c>
      <c r="O127" s="5" t="s">
        <v>213</v>
      </c>
      <c r="P127" s="5" t="s">
        <v>195</v>
      </c>
      <c r="Q127" s="30"/>
      <c r="S127" s="37"/>
      <c r="T127" s="4">
        <v>19</v>
      </c>
      <c r="AA127" s="4">
        <f t="shared" si="11"/>
        <v>19</v>
      </c>
      <c r="AB127" s="4" t="str">
        <f t="shared" si="14"/>
        <v>V19</v>
      </c>
      <c r="AC127" s="4" t="s">
        <v>229</v>
      </c>
      <c r="AE127" s="4">
        <v>1</v>
      </c>
      <c r="AJ127" s="69" t="s">
        <v>318</v>
      </c>
      <c r="AK127" s="5" t="s">
        <v>504</v>
      </c>
      <c r="AP127" s="5"/>
    </row>
    <row r="128" spans="1:42" ht="14.25" customHeight="1" x14ac:dyDescent="0.2">
      <c r="A128" s="28" t="s">
        <v>543</v>
      </c>
      <c r="B128" t="s">
        <v>544</v>
      </c>
      <c r="C128" t="s">
        <v>546</v>
      </c>
      <c r="D128" s="28" t="s">
        <v>545</v>
      </c>
      <c r="E128" s="28" t="s">
        <v>87</v>
      </c>
      <c r="F128" s="37">
        <v>1</v>
      </c>
      <c r="G128" s="19"/>
      <c r="H128" s="19"/>
      <c r="I128" s="19" t="s">
        <v>542</v>
      </c>
      <c r="J128" s="19"/>
      <c r="K128" s="19"/>
      <c r="L128" s="5" t="s">
        <v>2507</v>
      </c>
      <c r="Q128" s="30"/>
      <c r="S128" s="37"/>
      <c r="AA128" s="4">
        <f t="shared" si="11"/>
        <v>0</v>
      </c>
      <c r="AC128" s="4" t="s">
        <v>229</v>
      </c>
      <c r="AK128" s="5" t="s">
        <v>504</v>
      </c>
      <c r="AP128" s="5"/>
    </row>
    <row r="129" spans="1:42" ht="14.25" customHeight="1" x14ac:dyDescent="0.2">
      <c r="A129" s="28" t="str">
        <f t="shared" ref="A129:A160" si="17">IF(ISERR(FIND(" ",D129)),"",LEFT(D129,FIND(" ",D129)-1))</f>
        <v>Tom</v>
      </c>
      <c r="B129" t="str">
        <f t="shared" ref="B129:B160" si="18">TRIM(RIGHT(SUBSTITUTE(D129," ",REPT(" ",LEN(D129))),LEN(D129)))</f>
        <v>Juhola</v>
      </c>
      <c r="C129" t="s">
        <v>327</v>
      </c>
      <c r="D129" s="28" t="s">
        <v>330</v>
      </c>
      <c r="E129" s="28" t="s">
        <v>96</v>
      </c>
      <c r="F129" s="37">
        <v>2</v>
      </c>
      <c r="G129" s="38" t="s">
        <v>228</v>
      </c>
      <c r="L129" s="5" t="s">
        <v>2508</v>
      </c>
      <c r="N129" s="5" t="s">
        <v>196</v>
      </c>
      <c r="O129" s="5" t="s">
        <v>214</v>
      </c>
      <c r="P129" s="5" t="s">
        <v>213</v>
      </c>
      <c r="S129" s="37"/>
      <c r="T129" s="4">
        <v>19</v>
      </c>
      <c r="U129" s="4">
        <v>20</v>
      </c>
      <c r="V129" s="4">
        <v>21</v>
      </c>
      <c r="W129" s="4">
        <v>22</v>
      </c>
      <c r="X129" s="4">
        <v>23</v>
      </c>
      <c r="Y129" s="4">
        <v>24</v>
      </c>
      <c r="AA129" s="4">
        <f t="shared" si="11"/>
        <v>24</v>
      </c>
      <c r="AB129" s="4" t="str">
        <f t="shared" ref="AB129:AB158" si="19">CONCATENATE(G129,H129,AA129)</f>
        <v>V24</v>
      </c>
      <c r="AC129" s="4" t="s">
        <v>229</v>
      </c>
      <c r="AE129" s="4">
        <v>1</v>
      </c>
      <c r="AI129" t="s">
        <v>327</v>
      </c>
      <c r="AK129" s="5" t="s">
        <v>504</v>
      </c>
      <c r="AL129" s="5" t="s">
        <v>1355</v>
      </c>
      <c r="AM129" s="30" t="s">
        <v>1355</v>
      </c>
      <c r="AN129" s="4" t="s">
        <v>1355</v>
      </c>
      <c r="AO129" s="5" t="s">
        <v>1355</v>
      </c>
      <c r="AP129" s="5" t="s">
        <v>1355</v>
      </c>
    </row>
    <row r="130" spans="1:42" ht="14.25" customHeight="1" x14ac:dyDescent="0.2">
      <c r="A130" s="28" t="str">
        <f t="shared" si="17"/>
        <v>Tilly</v>
      </c>
      <c r="B130" t="str">
        <f t="shared" si="18"/>
        <v>Furu</v>
      </c>
      <c r="C130" t="s">
        <v>335</v>
      </c>
      <c r="D130" s="28" t="s">
        <v>334</v>
      </c>
      <c r="E130" s="28" t="s">
        <v>754</v>
      </c>
      <c r="F130" s="4">
        <v>1</v>
      </c>
      <c r="G130" s="38" t="s">
        <v>228</v>
      </c>
      <c r="L130" s="5" t="s">
        <v>2509</v>
      </c>
      <c r="N130" s="5" t="s">
        <v>196</v>
      </c>
      <c r="O130" s="5" t="s">
        <v>213</v>
      </c>
      <c r="P130" s="5" t="s">
        <v>217</v>
      </c>
      <c r="S130" s="37"/>
      <c r="T130" s="4">
        <v>19</v>
      </c>
      <c r="AA130" s="4">
        <f t="shared" si="11"/>
        <v>19</v>
      </c>
      <c r="AB130" s="4" t="str">
        <f t="shared" si="19"/>
        <v>V19</v>
      </c>
      <c r="AC130" s="4" t="s">
        <v>229</v>
      </c>
      <c r="AD130" s="4">
        <v>1</v>
      </c>
      <c r="AE130" s="4">
        <v>1</v>
      </c>
      <c r="AI130" t="s">
        <v>335</v>
      </c>
      <c r="AK130" s="5" t="s">
        <v>504</v>
      </c>
      <c r="AL130" s="5" t="s">
        <v>1355</v>
      </c>
      <c r="AM130" s="30" t="s">
        <v>1355</v>
      </c>
      <c r="AN130" s="4" t="s">
        <v>1355</v>
      </c>
      <c r="AO130" s="5" t="s">
        <v>1355</v>
      </c>
      <c r="AP130" s="5" t="s">
        <v>1355</v>
      </c>
    </row>
    <row r="131" spans="1:42" ht="14.25" customHeight="1" x14ac:dyDescent="0.2">
      <c r="A131" s="28" t="str">
        <f t="shared" si="17"/>
        <v>Terhi</v>
      </c>
      <c r="B131" t="str">
        <f t="shared" si="18"/>
        <v>Pieskä</v>
      </c>
      <c r="C131" t="s">
        <v>326</v>
      </c>
      <c r="D131" s="28" t="s">
        <v>329</v>
      </c>
      <c r="E131" s="28" t="s">
        <v>87</v>
      </c>
      <c r="F131" s="37">
        <v>2</v>
      </c>
      <c r="G131" s="38" t="s">
        <v>228</v>
      </c>
      <c r="L131" s="5" t="s">
        <v>2510</v>
      </c>
      <c r="N131" s="5" t="s">
        <v>192</v>
      </c>
      <c r="O131" s="5" t="s">
        <v>205</v>
      </c>
      <c r="P131" s="5" t="s">
        <v>205</v>
      </c>
      <c r="S131" s="37"/>
      <c r="T131" s="4">
        <v>19</v>
      </c>
      <c r="U131" s="4">
        <v>20</v>
      </c>
      <c r="V131" s="4">
        <v>21</v>
      </c>
      <c r="W131" s="4">
        <v>22</v>
      </c>
      <c r="X131" s="4">
        <v>23</v>
      </c>
      <c r="Y131" s="4">
        <v>24</v>
      </c>
      <c r="AA131" s="4">
        <f t="shared" si="11"/>
        <v>24</v>
      </c>
      <c r="AB131" s="4" t="str">
        <f t="shared" si="19"/>
        <v>V24</v>
      </c>
      <c r="AC131" s="4" t="s">
        <v>229</v>
      </c>
      <c r="AE131" s="4">
        <v>1</v>
      </c>
      <c r="AI131" t="s">
        <v>326</v>
      </c>
      <c r="AK131" s="5" t="s">
        <v>504</v>
      </c>
      <c r="AL131" s="5" t="s">
        <v>1355</v>
      </c>
      <c r="AM131" s="30" t="s">
        <v>1355</v>
      </c>
      <c r="AN131" s="4" t="s">
        <v>1355</v>
      </c>
      <c r="AO131" s="5" t="s">
        <v>1355</v>
      </c>
      <c r="AP131" s="5" t="s">
        <v>1355</v>
      </c>
    </row>
    <row r="132" spans="1:42" ht="14.25" customHeight="1" x14ac:dyDescent="0.2">
      <c r="A132" s="28" t="str">
        <f t="shared" si="17"/>
        <v>Patrik</v>
      </c>
      <c r="B132" t="str">
        <f t="shared" si="18"/>
        <v>Akrenius</v>
      </c>
      <c r="C132" t="s">
        <v>328</v>
      </c>
      <c r="D132" s="28" t="s">
        <v>331</v>
      </c>
      <c r="E132" t="s">
        <v>87</v>
      </c>
      <c r="F132" s="4">
        <v>1</v>
      </c>
      <c r="H132" s="19" t="s">
        <v>229</v>
      </c>
      <c r="I132" s="19" t="s">
        <v>542</v>
      </c>
      <c r="J132" s="19"/>
      <c r="K132" s="19"/>
      <c r="L132" s="5" t="s">
        <v>2511</v>
      </c>
      <c r="N132" s="5" t="s">
        <v>196</v>
      </c>
      <c r="O132" s="5" t="s">
        <v>214</v>
      </c>
      <c r="P132" s="5" t="s">
        <v>219</v>
      </c>
      <c r="Q132" s="30"/>
      <c r="S132" s="37"/>
      <c r="T132" s="4">
        <v>19</v>
      </c>
      <c r="U132" s="4">
        <v>20</v>
      </c>
      <c r="V132" s="4">
        <v>21</v>
      </c>
      <c r="W132" s="4">
        <v>22</v>
      </c>
      <c r="AA132" s="4">
        <f t="shared" si="11"/>
        <v>22</v>
      </c>
      <c r="AB132" s="4" t="str">
        <f t="shared" si="19"/>
        <v>K22</v>
      </c>
      <c r="AC132" s="4" t="s">
        <v>229</v>
      </c>
      <c r="AK132" s="5" t="s">
        <v>504</v>
      </c>
      <c r="AP132" s="5"/>
    </row>
    <row r="133" spans="1:42" ht="14.25" customHeight="1" x14ac:dyDescent="0.2">
      <c r="A133" s="28" t="str">
        <f t="shared" si="17"/>
        <v>Noona</v>
      </c>
      <c r="B133" t="str">
        <f t="shared" si="18"/>
        <v>Mäkinen</v>
      </c>
      <c r="C133" s="50" t="s">
        <v>452</v>
      </c>
      <c r="D133" s="28" t="s">
        <v>451</v>
      </c>
      <c r="E133" s="28" t="s">
        <v>87</v>
      </c>
      <c r="F133" s="4">
        <v>2</v>
      </c>
      <c r="G133" s="7" t="s">
        <v>228</v>
      </c>
      <c r="L133" s="5" t="s">
        <v>2512</v>
      </c>
      <c r="S133" s="37"/>
      <c r="T133" s="4">
        <v>19</v>
      </c>
      <c r="U133" s="4">
        <v>20</v>
      </c>
      <c r="AA133" s="4">
        <f t="shared" si="11"/>
        <v>20</v>
      </c>
      <c r="AB133" s="4" t="str">
        <f t="shared" si="19"/>
        <v>V20</v>
      </c>
      <c r="AC133" s="4" t="s">
        <v>229</v>
      </c>
      <c r="AE133" s="4">
        <v>1</v>
      </c>
      <c r="AJ133" s="69" t="s">
        <v>452</v>
      </c>
      <c r="AK133" s="5" t="s">
        <v>504</v>
      </c>
      <c r="AP133" s="5"/>
    </row>
    <row r="134" spans="1:42" ht="14.25" customHeight="1" x14ac:dyDescent="0.2">
      <c r="A134" s="28" t="str">
        <f t="shared" si="17"/>
        <v>Ville</v>
      </c>
      <c r="B134" t="str">
        <f t="shared" si="18"/>
        <v>Jahn</v>
      </c>
      <c r="C134" t="s">
        <v>339</v>
      </c>
      <c r="D134" t="s">
        <v>340</v>
      </c>
      <c r="E134" t="s">
        <v>96</v>
      </c>
      <c r="F134" s="4" t="str">
        <f>IF(H134="K","-","")</f>
        <v>-</v>
      </c>
      <c r="H134" s="7" t="s">
        <v>229</v>
      </c>
      <c r="L134" s="5" t="s">
        <v>2513</v>
      </c>
      <c r="S134" s="37"/>
      <c r="T134" s="4">
        <v>19</v>
      </c>
      <c r="AA134" s="4">
        <f t="shared" ref="AA134:AA197" si="20">MAX(R134:Y134)</f>
        <v>19</v>
      </c>
      <c r="AB134" s="4" t="str">
        <f t="shared" si="19"/>
        <v>K19</v>
      </c>
      <c r="AC134" s="4" t="s">
        <v>229</v>
      </c>
      <c r="AK134" s="5" t="s">
        <v>504</v>
      </c>
      <c r="AP134" s="5"/>
    </row>
    <row r="135" spans="1:42" ht="14.25" customHeight="1" x14ac:dyDescent="0.2">
      <c r="A135" s="28" t="str">
        <f t="shared" si="17"/>
        <v>Henri</v>
      </c>
      <c r="B135" t="str">
        <f t="shared" si="18"/>
        <v>Rönkkö</v>
      </c>
      <c r="C135" s="50" t="s">
        <v>454</v>
      </c>
      <c r="D135" s="28" t="s">
        <v>453</v>
      </c>
      <c r="E135" s="28" t="s">
        <v>90</v>
      </c>
      <c r="F135" s="4">
        <v>2</v>
      </c>
      <c r="G135" s="7" t="s">
        <v>228</v>
      </c>
      <c r="L135" s="5" t="s">
        <v>2514</v>
      </c>
      <c r="S135" s="37"/>
      <c r="T135" s="4">
        <v>19</v>
      </c>
      <c r="V135" s="4">
        <v>21</v>
      </c>
      <c r="AA135" s="4">
        <f t="shared" si="20"/>
        <v>21</v>
      </c>
      <c r="AB135" s="4" t="str">
        <f t="shared" si="19"/>
        <v>V21</v>
      </c>
      <c r="AC135" s="4" t="s">
        <v>229</v>
      </c>
      <c r="AE135" s="4">
        <v>1</v>
      </c>
      <c r="AJ135" s="69" t="s">
        <v>454</v>
      </c>
      <c r="AK135" s="5" t="s">
        <v>504</v>
      </c>
      <c r="AP135" s="5"/>
    </row>
    <row r="136" spans="1:42" ht="14.25" customHeight="1" x14ac:dyDescent="0.2">
      <c r="A136" s="28" t="str">
        <f t="shared" si="17"/>
        <v>Winston</v>
      </c>
      <c r="B136" t="str">
        <f t="shared" si="18"/>
        <v>Spennert</v>
      </c>
      <c r="C136" t="s">
        <v>337</v>
      </c>
      <c r="D136" s="40" t="s">
        <v>338</v>
      </c>
      <c r="E136" t="s">
        <v>87</v>
      </c>
      <c r="F136" s="4" t="str">
        <f>IF(H136="K","-","")</f>
        <v>-</v>
      </c>
      <c r="H136" s="7" t="s">
        <v>229</v>
      </c>
      <c r="L136" s="5" t="s">
        <v>2515</v>
      </c>
      <c r="S136" s="37"/>
      <c r="T136" s="4">
        <v>19</v>
      </c>
      <c r="AA136" s="4">
        <f t="shared" si="20"/>
        <v>19</v>
      </c>
      <c r="AB136" s="4" t="str">
        <f t="shared" si="19"/>
        <v>K19</v>
      </c>
      <c r="AC136" s="4" t="s">
        <v>229</v>
      </c>
      <c r="AK136" s="5" t="s">
        <v>504</v>
      </c>
      <c r="AP136" s="5"/>
    </row>
    <row r="137" spans="1:42" ht="14.25" customHeight="1" x14ac:dyDescent="0.2">
      <c r="A137" s="28" t="str">
        <f t="shared" si="17"/>
        <v>Hilla</v>
      </c>
      <c r="B137" t="str">
        <f t="shared" si="18"/>
        <v>Väyrynen</v>
      </c>
      <c r="C137" t="s">
        <v>336</v>
      </c>
      <c r="D137" s="28" t="s">
        <v>348</v>
      </c>
      <c r="E137" t="s">
        <v>86</v>
      </c>
      <c r="F137" s="4">
        <v>1</v>
      </c>
      <c r="G137" s="7" t="s">
        <v>228</v>
      </c>
      <c r="L137" s="5" t="s">
        <v>2516</v>
      </c>
      <c r="S137" s="37"/>
      <c r="T137" s="4">
        <v>19</v>
      </c>
      <c r="U137" s="4">
        <v>20</v>
      </c>
      <c r="W137" s="4">
        <v>22</v>
      </c>
      <c r="X137" s="4">
        <v>23</v>
      </c>
      <c r="Y137" s="4">
        <v>24</v>
      </c>
      <c r="AA137" s="4">
        <f t="shared" si="20"/>
        <v>24</v>
      </c>
      <c r="AB137" s="4" t="str">
        <f t="shared" si="19"/>
        <v>V24</v>
      </c>
      <c r="AC137" s="4" t="s">
        <v>229</v>
      </c>
      <c r="AE137" s="4">
        <v>1</v>
      </c>
      <c r="AI137" t="s">
        <v>336</v>
      </c>
      <c r="AK137" s="5" t="s">
        <v>504</v>
      </c>
      <c r="AL137" s="5" t="s">
        <v>1355</v>
      </c>
      <c r="AM137" s="4" t="s">
        <v>1355</v>
      </c>
      <c r="AN137" s="5" t="s">
        <v>1355</v>
      </c>
      <c r="AO137" s="5" t="s">
        <v>1355</v>
      </c>
      <c r="AP137" s="5" t="s">
        <v>1355</v>
      </c>
    </row>
    <row r="138" spans="1:42" ht="14.25" customHeight="1" x14ac:dyDescent="0.2">
      <c r="A138" s="28" t="str">
        <f t="shared" si="17"/>
        <v>Niklas</v>
      </c>
      <c r="B138" t="str">
        <f t="shared" si="18"/>
        <v>Strengell</v>
      </c>
      <c r="C138" t="s">
        <v>64</v>
      </c>
      <c r="D138" s="28" t="s">
        <v>146</v>
      </c>
      <c r="E138" s="28" t="s">
        <v>657</v>
      </c>
      <c r="F138" s="37">
        <v>2</v>
      </c>
      <c r="G138" s="38" t="s">
        <v>228</v>
      </c>
      <c r="H138" s="19"/>
      <c r="I138" s="19"/>
      <c r="J138" s="19"/>
      <c r="K138" s="19"/>
      <c r="L138" s="5" t="s">
        <v>2517</v>
      </c>
      <c r="M138" s="4" t="s">
        <v>311</v>
      </c>
      <c r="N138" s="5" t="s">
        <v>196</v>
      </c>
      <c r="O138" s="5" t="s">
        <v>188</v>
      </c>
      <c r="P138" s="5" t="s">
        <v>213</v>
      </c>
      <c r="Q138" s="30"/>
      <c r="R138" s="35"/>
      <c r="S138" s="34"/>
      <c r="T138" s="34">
        <v>19</v>
      </c>
      <c r="U138" s="34"/>
      <c r="V138" s="34">
        <v>21</v>
      </c>
      <c r="W138" s="34">
        <v>22</v>
      </c>
      <c r="X138" s="34"/>
      <c r="Y138" s="34">
        <v>24</v>
      </c>
      <c r="Z138" s="34"/>
      <c r="AA138" s="4">
        <f t="shared" si="20"/>
        <v>24</v>
      </c>
      <c r="AB138" s="4" t="str">
        <f t="shared" si="19"/>
        <v>V24</v>
      </c>
      <c r="AC138" s="4" t="s">
        <v>229</v>
      </c>
      <c r="AD138" s="4">
        <v>1</v>
      </c>
      <c r="AE138" s="4">
        <v>1</v>
      </c>
      <c r="AI138" t="s">
        <v>64</v>
      </c>
      <c r="AK138" s="5" t="s">
        <v>504</v>
      </c>
      <c r="AL138" s="5" t="s">
        <v>1355</v>
      </c>
      <c r="AM138" s="30" t="s">
        <v>1355</v>
      </c>
      <c r="AN138" s="4" t="s">
        <v>1355</v>
      </c>
      <c r="AO138" s="5" t="s">
        <v>1355</v>
      </c>
      <c r="AP138" s="5" t="s">
        <v>1355</v>
      </c>
    </row>
    <row r="139" spans="1:42" ht="14.25" customHeight="1" x14ac:dyDescent="0.2">
      <c r="A139" s="28" t="str">
        <f t="shared" si="17"/>
        <v>Jukka-Pekka</v>
      </c>
      <c r="B139" t="str">
        <f t="shared" si="18"/>
        <v>Visapää</v>
      </c>
      <c r="C139" t="s">
        <v>350</v>
      </c>
      <c r="D139" s="28" t="s">
        <v>349</v>
      </c>
      <c r="E139" s="28" t="s">
        <v>87</v>
      </c>
      <c r="F139" s="4" t="str">
        <f>IF(H139="K","-","")</f>
        <v>-</v>
      </c>
      <c r="H139" s="7" t="s">
        <v>229</v>
      </c>
      <c r="L139" s="5" t="s">
        <v>2518</v>
      </c>
      <c r="S139" s="37"/>
      <c r="T139" s="4">
        <v>19</v>
      </c>
      <c r="AA139" s="4">
        <f t="shared" si="20"/>
        <v>19</v>
      </c>
      <c r="AB139" s="4" t="str">
        <f t="shared" si="19"/>
        <v>K19</v>
      </c>
      <c r="AC139" s="4" t="s">
        <v>229</v>
      </c>
      <c r="AK139" s="5" t="s">
        <v>504</v>
      </c>
      <c r="AP139" s="5"/>
    </row>
    <row r="140" spans="1:42" ht="14.25" customHeight="1" x14ac:dyDescent="0.2">
      <c r="A140" s="28" t="str">
        <f t="shared" si="17"/>
        <v>Marja</v>
      </c>
      <c r="B140" t="str">
        <f t="shared" si="18"/>
        <v>Vihervaara</v>
      </c>
      <c r="C140" t="s">
        <v>352</v>
      </c>
      <c r="D140" s="28" t="s">
        <v>351</v>
      </c>
      <c r="E140" s="28" t="s">
        <v>87</v>
      </c>
      <c r="F140" s="4" t="str">
        <f>IF(H140="K","-","")</f>
        <v>-</v>
      </c>
      <c r="H140" s="7" t="s">
        <v>229</v>
      </c>
      <c r="L140" s="5" t="s">
        <v>2519</v>
      </c>
      <c r="S140" s="37"/>
      <c r="T140" s="4">
        <v>19</v>
      </c>
      <c r="AA140" s="4">
        <f t="shared" si="20"/>
        <v>19</v>
      </c>
      <c r="AB140" s="4" t="str">
        <f t="shared" si="19"/>
        <v>K19</v>
      </c>
      <c r="AC140" s="4" t="s">
        <v>229</v>
      </c>
      <c r="AK140" s="5" t="s">
        <v>504</v>
      </c>
      <c r="AP140" s="5"/>
    </row>
    <row r="141" spans="1:42" ht="14.25" customHeight="1" x14ac:dyDescent="0.2">
      <c r="A141" s="28" t="str">
        <f t="shared" si="17"/>
        <v>Marita</v>
      </c>
      <c r="B141" t="str">
        <f t="shared" si="18"/>
        <v>Eerola</v>
      </c>
      <c r="C141" s="50" t="s">
        <v>2979</v>
      </c>
      <c r="D141" s="28" t="s">
        <v>353</v>
      </c>
      <c r="E141" s="28" t="s">
        <v>354</v>
      </c>
      <c r="F141" s="4" t="str">
        <f>IF(H141="K","-","")</f>
        <v>-</v>
      </c>
      <c r="H141" s="7" t="s">
        <v>229</v>
      </c>
      <c r="L141" s="5" t="s">
        <v>2520</v>
      </c>
      <c r="S141" s="37"/>
      <c r="T141" s="4">
        <v>19</v>
      </c>
      <c r="U141" s="4">
        <v>20</v>
      </c>
      <c r="AA141" s="4">
        <f t="shared" si="20"/>
        <v>20</v>
      </c>
      <c r="AB141" s="4" t="str">
        <f t="shared" si="19"/>
        <v>K20</v>
      </c>
      <c r="AC141" s="4" t="s">
        <v>229</v>
      </c>
      <c r="AK141" s="5" t="s">
        <v>504</v>
      </c>
      <c r="AP141" s="5"/>
    </row>
    <row r="142" spans="1:42" ht="14.25" customHeight="1" x14ac:dyDescent="0.2">
      <c r="A142" s="28" t="str">
        <f t="shared" si="17"/>
        <v>Vesa</v>
      </c>
      <c r="B142" t="str">
        <f t="shared" si="18"/>
        <v>Lehtinen</v>
      </c>
      <c r="C142" t="s">
        <v>355</v>
      </c>
      <c r="D142" s="28" t="s">
        <v>356</v>
      </c>
      <c r="E142" s="28" t="s">
        <v>357</v>
      </c>
      <c r="F142" s="4" t="str">
        <f>IF(H142="K","-","")</f>
        <v>-</v>
      </c>
      <c r="H142" s="7" t="s">
        <v>229</v>
      </c>
      <c r="L142" s="5" t="s">
        <v>2521</v>
      </c>
      <c r="S142" s="37"/>
      <c r="T142" s="4">
        <v>19</v>
      </c>
      <c r="U142" s="4">
        <v>20</v>
      </c>
      <c r="V142" s="4">
        <v>21</v>
      </c>
      <c r="W142" s="4">
        <v>22</v>
      </c>
      <c r="X142" s="4">
        <v>23</v>
      </c>
      <c r="Y142" s="4">
        <v>24</v>
      </c>
      <c r="AA142" s="4">
        <f t="shared" si="20"/>
        <v>24</v>
      </c>
      <c r="AB142" s="4" t="str">
        <f t="shared" si="19"/>
        <v>K24</v>
      </c>
      <c r="AC142" s="4" t="s">
        <v>229</v>
      </c>
      <c r="AK142" s="5" t="s">
        <v>504</v>
      </c>
      <c r="AP142" s="5"/>
    </row>
    <row r="143" spans="1:42" ht="14.25" customHeight="1" x14ac:dyDescent="0.2">
      <c r="A143" s="28" t="str">
        <f t="shared" si="17"/>
        <v>Eeva-Maija</v>
      </c>
      <c r="B143" t="str">
        <f t="shared" si="18"/>
        <v>Mylläri-Figuerola</v>
      </c>
      <c r="C143" t="s">
        <v>358</v>
      </c>
      <c r="D143" s="28" t="s">
        <v>359</v>
      </c>
      <c r="E143" s="28" t="s">
        <v>360</v>
      </c>
      <c r="F143" s="4" t="str">
        <f>IF(H143="K","-","")</f>
        <v>-</v>
      </c>
      <c r="H143" s="7" t="s">
        <v>229</v>
      </c>
      <c r="L143" s="5" t="s">
        <v>2522</v>
      </c>
      <c r="N143" s="5" t="s">
        <v>196</v>
      </c>
      <c r="O143" s="5" t="s">
        <v>206</v>
      </c>
      <c r="P143" s="5" t="s">
        <v>193</v>
      </c>
      <c r="S143" s="37"/>
      <c r="T143" s="4">
        <v>19</v>
      </c>
      <c r="U143" s="4">
        <v>20</v>
      </c>
      <c r="V143" s="4">
        <v>21</v>
      </c>
      <c r="W143" s="4">
        <v>22</v>
      </c>
      <c r="X143" s="4">
        <v>23</v>
      </c>
      <c r="Y143" s="4">
        <v>24</v>
      </c>
      <c r="AA143" s="4">
        <f t="shared" si="20"/>
        <v>24</v>
      </c>
      <c r="AB143" s="4" t="str">
        <f t="shared" si="19"/>
        <v>K24</v>
      </c>
      <c r="AC143" s="4" t="s">
        <v>229</v>
      </c>
      <c r="AK143" s="5" t="s">
        <v>504</v>
      </c>
      <c r="AP143" s="5"/>
    </row>
    <row r="144" spans="1:42" ht="14.25" customHeight="1" x14ac:dyDescent="0.2">
      <c r="A144" s="28" t="str">
        <f t="shared" si="17"/>
        <v>Ilkka</v>
      </c>
      <c r="B144" t="str">
        <f t="shared" si="18"/>
        <v>Vuorinen</v>
      </c>
      <c r="C144" t="s">
        <v>362</v>
      </c>
      <c r="D144" s="28" t="s">
        <v>361</v>
      </c>
      <c r="E144" s="28" t="s">
        <v>88</v>
      </c>
      <c r="F144" s="4">
        <v>2</v>
      </c>
      <c r="G144" s="7" t="s">
        <v>228</v>
      </c>
      <c r="L144" s="5" t="s">
        <v>2523</v>
      </c>
      <c r="S144" s="37"/>
      <c r="T144" s="4">
        <v>19</v>
      </c>
      <c r="AA144" s="4">
        <f t="shared" si="20"/>
        <v>19</v>
      </c>
      <c r="AB144" s="4" t="str">
        <f t="shared" si="19"/>
        <v>V19</v>
      </c>
      <c r="AC144" s="4" t="s">
        <v>229</v>
      </c>
      <c r="AE144" s="4">
        <v>1</v>
      </c>
      <c r="AI144" s="50" t="s">
        <v>1973</v>
      </c>
      <c r="AK144" s="5" t="s">
        <v>504</v>
      </c>
      <c r="AL144" s="5" t="s">
        <v>1355</v>
      </c>
      <c r="AM144" s="30" t="s">
        <v>1355</v>
      </c>
      <c r="AN144" s="4" t="s">
        <v>1355</v>
      </c>
      <c r="AO144" s="5" t="s">
        <v>1355</v>
      </c>
      <c r="AP144" s="5" t="s">
        <v>1355</v>
      </c>
    </row>
    <row r="145" spans="1:42" ht="14.25" customHeight="1" x14ac:dyDescent="0.2">
      <c r="A145" s="28" t="str">
        <f t="shared" si="17"/>
        <v>Sakari</v>
      </c>
      <c r="B145" t="str">
        <f t="shared" si="18"/>
        <v>Leino</v>
      </c>
      <c r="C145" t="s">
        <v>455</v>
      </c>
      <c r="D145" s="28" t="s">
        <v>456</v>
      </c>
      <c r="E145" s="28" t="s">
        <v>87</v>
      </c>
      <c r="F145" s="4">
        <v>2</v>
      </c>
      <c r="G145" s="7" t="s">
        <v>228</v>
      </c>
      <c r="L145" s="5" t="s">
        <v>2524</v>
      </c>
      <c r="S145" s="37"/>
      <c r="T145" s="4">
        <v>19</v>
      </c>
      <c r="U145" s="4">
        <v>20</v>
      </c>
      <c r="W145" s="4">
        <v>22</v>
      </c>
      <c r="X145" s="4">
        <v>23</v>
      </c>
      <c r="Y145" s="4">
        <v>24</v>
      </c>
      <c r="AA145" s="4">
        <f t="shared" si="20"/>
        <v>24</v>
      </c>
      <c r="AB145" s="4" t="str">
        <f t="shared" si="19"/>
        <v>V24</v>
      </c>
      <c r="AC145" s="4" t="s">
        <v>229</v>
      </c>
      <c r="AE145" s="4">
        <v>1</v>
      </c>
      <c r="AI145" t="s">
        <v>455</v>
      </c>
      <c r="AK145" s="5" t="s">
        <v>504</v>
      </c>
      <c r="AL145" s="5" t="s">
        <v>1355</v>
      </c>
      <c r="AM145" s="30" t="s">
        <v>1355</v>
      </c>
      <c r="AN145" s="4" t="s">
        <v>1355</v>
      </c>
      <c r="AO145" s="5" t="s">
        <v>1355</v>
      </c>
      <c r="AP145" s="5" t="s">
        <v>1355</v>
      </c>
    </row>
    <row r="146" spans="1:42" ht="14.25" customHeight="1" x14ac:dyDescent="0.2">
      <c r="A146" s="28" t="str">
        <f t="shared" si="17"/>
        <v>Pekka</v>
      </c>
      <c r="B146" t="str">
        <f t="shared" si="18"/>
        <v>Nikander</v>
      </c>
      <c r="C146" s="50" t="s">
        <v>363</v>
      </c>
      <c r="D146" s="28" t="s">
        <v>364</v>
      </c>
      <c r="E146" s="28" t="s">
        <v>87</v>
      </c>
      <c r="F146" s="4">
        <v>1</v>
      </c>
      <c r="G146" s="7" t="s">
        <v>228</v>
      </c>
      <c r="L146" s="5" t="s">
        <v>2525</v>
      </c>
      <c r="S146" s="37"/>
      <c r="T146" s="4">
        <v>19</v>
      </c>
      <c r="V146" s="4">
        <v>21</v>
      </c>
      <c r="W146" s="4">
        <v>22</v>
      </c>
      <c r="Y146" s="4">
        <v>24</v>
      </c>
      <c r="AA146" s="4">
        <f t="shared" si="20"/>
        <v>24</v>
      </c>
      <c r="AB146" s="4" t="str">
        <f t="shared" si="19"/>
        <v>V24</v>
      </c>
      <c r="AC146" s="4" t="s">
        <v>229</v>
      </c>
      <c r="AE146" s="4">
        <v>1</v>
      </c>
      <c r="AI146" s="50" t="s">
        <v>2027</v>
      </c>
      <c r="AJ146" s="50"/>
      <c r="AK146" s="5" t="s">
        <v>504</v>
      </c>
      <c r="AL146" s="5" t="s">
        <v>1355</v>
      </c>
      <c r="AM146" s="4" t="s">
        <v>1355</v>
      </c>
      <c r="AN146" s="4" t="s">
        <v>1355</v>
      </c>
      <c r="AO146" s="5" t="s">
        <v>1355</v>
      </c>
      <c r="AP146" s="5" t="s">
        <v>1355</v>
      </c>
    </row>
    <row r="147" spans="1:42" ht="14.25" customHeight="1" x14ac:dyDescent="0.2">
      <c r="A147" s="28" t="str">
        <f t="shared" si="17"/>
        <v>Elina</v>
      </c>
      <c r="B147" t="str">
        <f t="shared" si="18"/>
        <v>Vaismaa</v>
      </c>
      <c r="C147" t="s">
        <v>365</v>
      </c>
      <c r="D147" s="28" t="s">
        <v>366</v>
      </c>
      <c r="E147" s="28" t="s">
        <v>96</v>
      </c>
      <c r="F147" s="4" t="str">
        <f>IF(H147="K","-","")</f>
        <v>-</v>
      </c>
      <c r="H147" s="7" t="s">
        <v>229</v>
      </c>
      <c r="L147" s="5" t="s">
        <v>2525</v>
      </c>
      <c r="S147" s="37"/>
      <c r="T147" s="4">
        <v>19</v>
      </c>
      <c r="U147" s="4">
        <v>20</v>
      </c>
      <c r="V147" s="4">
        <v>21</v>
      </c>
      <c r="W147" s="4">
        <v>22</v>
      </c>
      <c r="AA147" s="4">
        <f t="shared" si="20"/>
        <v>22</v>
      </c>
      <c r="AB147" s="4" t="str">
        <f t="shared" si="19"/>
        <v>K22</v>
      </c>
      <c r="AC147" s="4" t="s">
        <v>229</v>
      </c>
      <c r="AK147" s="5" t="s">
        <v>504</v>
      </c>
      <c r="AP147" s="5"/>
    </row>
    <row r="148" spans="1:42" ht="14.25" customHeight="1" x14ac:dyDescent="0.2">
      <c r="A148" s="28" t="str">
        <f t="shared" si="17"/>
        <v>Meri</v>
      </c>
      <c r="B148" t="str">
        <f t="shared" si="18"/>
        <v>Rajamäki</v>
      </c>
      <c r="C148" t="s">
        <v>367</v>
      </c>
      <c r="D148" s="28" t="s">
        <v>368</v>
      </c>
      <c r="E148" s="28" t="s">
        <v>87</v>
      </c>
      <c r="F148" s="4">
        <v>1</v>
      </c>
      <c r="H148" s="7" t="s">
        <v>229</v>
      </c>
      <c r="I148" s="19" t="s">
        <v>542</v>
      </c>
      <c r="J148" s="19"/>
      <c r="K148" s="19"/>
      <c r="L148" s="5" t="s">
        <v>2525</v>
      </c>
      <c r="Q148" s="30"/>
      <c r="S148" s="37"/>
      <c r="T148" s="4">
        <v>19</v>
      </c>
      <c r="AA148" s="4">
        <f t="shared" si="20"/>
        <v>19</v>
      </c>
      <c r="AB148" s="4" t="str">
        <f t="shared" si="19"/>
        <v>K19</v>
      </c>
      <c r="AC148" s="4" t="s">
        <v>229</v>
      </c>
      <c r="AK148" s="5" t="s">
        <v>504</v>
      </c>
      <c r="AP148" s="5"/>
    </row>
    <row r="149" spans="1:42" ht="14.25" customHeight="1" x14ac:dyDescent="0.2">
      <c r="A149" s="28" t="str">
        <f t="shared" si="17"/>
        <v>Maija</v>
      </c>
      <c r="B149" t="str">
        <f t="shared" si="18"/>
        <v>Kainulainen</v>
      </c>
      <c r="C149" t="s">
        <v>369</v>
      </c>
      <c r="D149" s="28" t="s">
        <v>370</v>
      </c>
      <c r="E149" s="28" t="s">
        <v>96</v>
      </c>
      <c r="F149" s="4" t="str">
        <f>IF(H149="K","-","")</f>
        <v>-</v>
      </c>
      <c r="H149" s="7" t="s">
        <v>229</v>
      </c>
      <c r="L149" s="5" t="s">
        <v>2526</v>
      </c>
      <c r="S149" s="37"/>
      <c r="T149" s="4">
        <v>19</v>
      </c>
      <c r="U149" s="4">
        <v>20</v>
      </c>
      <c r="AA149" s="4">
        <f t="shared" si="20"/>
        <v>20</v>
      </c>
      <c r="AB149" s="4" t="str">
        <f t="shared" si="19"/>
        <v>K20</v>
      </c>
      <c r="AC149" s="4" t="s">
        <v>229</v>
      </c>
      <c r="AK149" s="5" t="s">
        <v>504</v>
      </c>
      <c r="AP149" s="5"/>
    </row>
    <row r="150" spans="1:42" ht="14.25" customHeight="1" x14ac:dyDescent="0.2">
      <c r="A150" s="28" t="str">
        <f t="shared" si="17"/>
        <v>Hilja</v>
      </c>
      <c r="B150" t="str">
        <f t="shared" si="18"/>
        <v>Autto</v>
      </c>
      <c r="D150" s="28" t="s">
        <v>371</v>
      </c>
      <c r="E150" s="28" t="s">
        <v>360</v>
      </c>
      <c r="F150" s="4" t="str">
        <f>IF(H150="K","-","")</f>
        <v>-</v>
      </c>
      <c r="H150" s="7" t="s">
        <v>229</v>
      </c>
      <c r="L150" s="5" t="s">
        <v>2526</v>
      </c>
      <c r="S150" s="37"/>
      <c r="T150" s="4">
        <v>19</v>
      </c>
      <c r="AA150" s="4">
        <f t="shared" si="20"/>
        <v>19</v>
      </c>
      <c r="AB150" s="4" t="str">
        <f t="shared" si="19"/>
        <v>K19</v>
      </c>
      <c r="AC150" s="4" t="s">
        <v>229</v>
      </c>
      <c r="AK150" s="5" t="s">
        <v>504</v>
      </c>
      <c r="AP150" s="5"/>
    </row>
    <row r="151" spans="1:42" ht="14.25" customHeight="1" x14ac:dyDescent="0.2">
      <c r="A151" s="28" t="str">
        <f t="shared" si="17"/>
        <v>Olga</v>
      </c>
      <c r="B151" t="str">
        <f t="shared" si="18"/>
        <v>Peus</v>
      </c>
      <c r="C151" t="s">
        <v>372</v>
      </c>
      <c r="D151" s="28" t="s">
        <v>373</v>
      </c>
      <c r="E151" s="28" t="s">
        <v>95</v>
      </c>
      <c r="F151" s="4" t="str">
        <f>IF(H151="K","-","")</f>
        <v>-</v>
      </c>
      <c r="H151" s="7" t="s">
        <v>229</v>
      </c>
      <c r="L151" s="5" t="s">
        <v>2527</v>
      </c>
      <c r="S151" s="37"/>
      <c r="T151" s="4">
        <v>19</v>
      </c>
      <c r="V151" s="4">
        <v>21</v>
      </c>
      <c r="Y151" s="4">
        <v>24</v>
      </c>
      <c r="AA151" s="4">
        <f t="shared" si="20"/>
        <v>24</v>
      </c>
      <c r="AB151" s="4" t="str">
        <f t="shared" si="19"/>
        <v>K24</v>
      </c>
      <c r="AC151" s="4" t="s">
        <v>229</v>
      </c>
      <c r="AK151" s="5" t="s">
        <v>504</v>
      </c>
      <c r="AP151" s="5"/>
    </row>
    <row r="152" spans="1:42" ht="14.25" customHeight="1" x14ac:dyDescent="0.2">
      <c r="A152" s="28" t="str">
        <f t="shared" si="17"/>
        <v>Hanna</v>
      </c>
      <c r="B152" t="str">
        <f t="shared" si="18"/>
        <v>Markuksela</v>
      </c>
      <c r="C152" t="s">
        <v>374</v>
      </c>
      <c r="D152" s="28" t="s">
        <v>375</v>
      </c>
      <c r="E152" s="28" t="s">
        <v>95</v>
      </c>
      <c r="F152" s="4" t="str">
        <f>IF(H152="K","-","")</f>
        <v>-</v>
      </c>
      <c r="H152" s="7" t="s">
        <v>229</v>
      </c>
      <c r="L152" s="5" t="s">
        <v>2528</v>
      </c>
      <c r="S152" s="37"/>
      <c r="T152" s="4">
        <v>19</v>
      </c>
      <c r="AA152" s="4">
        <f t="shared" si="20"/>
        <v>19</v>
      </c>
      <c r="AB152" s="4" t="str">
        <f t="shared" si="19"/>
        <v>K19</v>
      </c>
      <c r="AC152" s="4" t="s">
        <v>229</v>
      </c>
      <c r="AK152" s="5" t="s">
        <v>504</v>
      </c>
      <c r="AP152" s="5"/>
    </row>
    <row r="153" spans="1:42" ht="14.25" customHeight="1" x14ac:dyDescent="0.2">
      <c r="A153" s="28" t="str">
        <f t="shared" si="17"/>
        <v>Ville</v>
      </c>
      <c r="B153" t="str">
        <f t="shared" si="18"/>
        <v>Ojanen</v>
      </c>
      <c r="C153" t="s">
        <v>377</v>
      </c>
      <c r="D153" s="28" t="s">
        <v>378</v>
      </c>
      <c r="E153" s="28" t="s">
        <v>96</v>
      </c>
      <c r="F153" s="4" t="str">
        <f>IF(H153="K","-","")</f>
        <v>-</v>
      </c>
      <c r="H153" s="7" t="s">
        <v>229</v>
      </c>
      <c r="L153" s="5" t="s">
        <v>2529</v>
      </c>
      <c r="S153" s="37"/>
      <c r="T153" s="4">
        <v>19</v>
      </c>
      <c r="AA153" s="4">
        <f t="shared" si="20"/>
        <v>19</v>
      </c>
      <c r="AB153" s="4" t="str">
        <f t="shared" si="19"/>
        <v>K19</v>
      </c>
      <c r="AC153" s="4" t="s">
        <v>229</v>
      </c>
      <c r="AK153" s="5" t="s">
        <v>504</v>
      </c>
      <c r="AP153" s="5"/>
    </row>
    <row r="154" spans="1:42" ht="14.25" customHeight="1" x14ac:dyDescent="0.2">
      <c r="A154" s="28" t="str">
        <f t="shared" si="17"/>
        <v>Mikko</v>
      </c>
      <c r="B154" t="str">
        <f t="shared" si="18"/>
        <v>Forss</v>
      </c>
      <c r="C154" t="s">
        <v>379</v>
      </c>
      <c r="D154" s="28" t="s">
        <v>380</v>
      </c>
      <c r="E154" s="28" t="s">
        <v>87</v>
      </c>
      <c r="F154" s="4">
        <v>2</v>
      </c>
      <c r="G154" s="7" t="s">
        <v>228</v>
      </c>
      <c r="L154" s="5" t="s">
        <v>2529</v>
      </c>
      <c r="S154" s="37"/>
      <c r="T154" s="4">
        <v>19</v>
      </c>
      <c r="U154" s="4">
        <v>20</v>
      </c>
      <c r="V154" s="4">
        <v>21</v>
      </c>
      <c r="W154" s="4">
        <v>22</v>
      </c>
      <c r="X154" s="4">
        <v>23</v>
      </c>
      <c r="Y154" s="4">
        <v>24</v>
      </c>
      <c r="AA154" s="4">
        <f t="shared" si="20"/>
        <v>24</v>
      </c>
      <c r="AB154" s="4" t="str">
        <f t="shared" si="19"/>
        <v>V24</v>
      </c>
      <c r="AC154" s="4" t="s">
        <v>229</v>
      </c>
      <c r="AE154" s="4">
        <v>1</v>
      </c>
      <c r="AI154" t="s">
        <v>379</v>
      </c>
      <c r="AK154" s="5" t="s">
        <v>504</v>
      </c>
      <c r="AL154" s="5" t="s">
        <v>1355</v>
      </c>
      <c r="AM154" s="30" t="s">
        <v>1355</v>
      </c>
      <c r="AN154" s="4" t="s">
        <v>1355</v>
      </c>
      <c r="AO154" s="5" t="s">
        <v>1355</v>
      </c>
      <c r="AP154" s="5" t="s">
        <v>1355</v>
      </c>
    </row>
    <row r="155" spans="1:42" ht="14.25" customHeight="1" x14ac:dyDescent="0.2">
      <c r="A155" s="28" t="str">
        <f t="shared" si="17"/>
        <v>Heikki</v>
      </c>
      <c r="B155" t="str">
        <f t="shared" si="18"/>
        <v>Arkko</v>
      </c>
      <c r="C155" t="s">
        <v>383</v>
      </c>
      <c r="D155" s="28" t="s">
        <v>384</v>
      </c>
      <c r="E155" s="28" t="s">
        <v>385</v>
      </c>
      <c r="F155" s="4" t="str">
        <f>IF(H155="K","-","")</f>
        <v>-</v>
      </c>
      <c r="H155" s="7" t="s">
        <v>229</v>
      </c>
      <c r="L155" s="5" t="s">
        <v>2529</v>
      </c>
      <c r="S155" s="37"/>
      <c r="T155" s="4">
        <v>19</v>
      </c>
      <c r="AA155" s="4">
        <f t="shared" si="20"/>
        <v>19</v>
      </c>
      <c r="AB155" s="4" t="str">
        <f t="shared" si="19"/>
        <v>K19</v>
      </c>
      <c r="AC155" s="4" t="s">
        <v>229</v>
      </c>
      <c r="AK155" s="5" t="s">
        <v>504</v>
      </c>
      <c r="AP155" s="5"/>
    </row>
    <row r="156" spans="1:42" ht="14.25" customHeight="1" x14ac:dyDescent="0.2">
      <c r="A156" s="28" t="str">
        <f t="shared" si="17"/>
        <v>Jeremias</v>
      </c>
      <c r="B156" t="str">
        <f t="shared" si="18"/>
        <v>Kauppinen</v>
      </c>
      <c r="C156" t="s">
        <v>381</v>
      </c>
      <c r="D156" s="28" t="s">
        <v>382</v>
      </c>
      <c r="E156" s="28" t="s">
        <v>87</v>
      </c>
      <c r="F156" s="4" t="str">
        <f>IF(H156="K","-","")</f>
        <v>-</v>
      </c>
      <c r="H156" s="7" t="s">
        <v>229</v>
      </c>
      <c r="L156" s="5" t="s">
        <v>2530</v>
      </c>
      <c r="S156" s="37"/>
      <c r="T156" s="4">
        <v>19</v>
      </c>
      <c r="AA156" s="4">
        <f t="shared" si="20"/>
        <v>19</v>
      </c>
      <c r="AB156" s="4" t="str">
        <f t="shared" si="19"/>
        <v>K19</v>
      </c>
      <c r="AC156" s="4" t="s">
        <v>229</v>
      </c>
      <c r="AK156" s="5" t="s">
        <v>504</v>
      </c>
      <c r="AP156" s="5"/>
    </row>
    <row r="157" spans="1:42" ht="14.25" customHeight="1" x14ac:dyDescent="0.2">
      <c r="A157" s="28" t="str">
        <f t="shared" si="17"/>
        <v>Vilho</v>
      </c>
      <c r="B157" t="str">
        <f t="shared" si="18"/>
        <v>Ahola</v>
      </c>
      <c r="C157" t="s">
        <v>458</v>
      </c>
      <c r="D157" s="28" t="s">
        <v>457</v>
      </c>
      <c r="E157" t="s">
        <v>87</v>
      </c>
      <c r="F157" s="4">
        <v>2</v>
      </c>
      <c r="G157" s="7" t="s">
        <v>228</v>
      </c>
      <c r="L157" s="5" t="s">
        <v>2530</v>
      </c>
      <c r="S157" s="37"/>
      <c r="T157" s="4">
        <v>19</v>
      </c>
      <c r="U157" s="4">
        <v>20</v>
      </c>
      <c r="V157" s="4">
        <v>21</v>
      </c>
      <c r="W157" s="4">
        <v>22</v>
      </c>
      <c r="X157" s="4">
        <v>23</v>
      </c>
      <c r="Y157" s="4">
        <v>24</v>
      </c>
      <c r="AA157" s="4">
        <f t="shared" si="20"/>
        <v>24</v>
      </c>
      <c r="AB157" s="4" t="str">
        <f t="shared" si="19"/>
        <v>V24</v>
      </c>
      <c r="AC157" s="4" t="s">
        <v>229</v>
      </c>
      <c r="AE157" s="4">
        <v>1</v>
      </c>
      <c r="AI157" t="s">
        <v>458</v>
      </c>
      <c r="AK157" s="5" t="s">
        <v>504</v>
      </c>
      <c r="AL157" s="5" t="s">
        <v>1355</v>
      </c>
      <c r="AM157" s="30" t="s">
        <v>1355</v>
      </c>
      <c r="AN157" s="4" t="s">
        <v>1355</v>
      </c>
      <c r="AO157" s="5" t="s">
        <v>1355</v>
      </c>
      <c r="AP157" s="5" t="s">
        <v>1355</v>
      </c>
    </row>
    <row r="158" spans="1:42" ht="14.25" customHeight="1" x14ac:dyDescent="0.2">
      <c r="A158" s="28" t="str">
        <f t="shared" si="17"/>
        <v>Elisabete</v>
      </c>
      <c r="B158" t="str">
        <f t="shared" si="18"/>
        <v>Patricio</v>
      </c>
      <c r="C158" t="s">
        <v>512</v>
      </c>
      <c r="D158" s="28" t="s">
        <v>390</v>
      </c>
      <c r="E158" s="28" t="s">
        <v>87</v>
      </c>
      <c r="F158" s="4" t="str">
        <f>IF(H158="K","-","")</f>
        <v>-</v>
      </c>
      <c r="H158" s="7" t="s">
        <v>229</v>
      </c>
      <c r="L158" s="5" t="s">
        <v>2531</v>
      </c>
      <c r="S158" s="37"/>
      <c r="T158" s="4">
        <v>19</v>
      </c>
      <c r="U158" s="4">
        <v>20</v>
      </c>
      <c r="AA158" s="4">
        <f t="shared" si="20"/>
        <v>20</v>
      </c>
      <c r="AB158" s="4" t="str">
        <f t="shared" si="19"/>
        <v>K20</v>
      </c>
      <c r="AC158" s="4" t="s">
        <v>229</v>
      </c>
      <c r="AK158" s="5" t="s">
        <v>504</v>
      </c>
      <c r="AP158" s="5"/>
    </row>
    <row r="159" spans="1:42" ht="14.25" customHeight="1" x14ac:dyDescent="0.2">
      <c r="A159" s="28" t="str">
        <f t="shared" si="17"/>
        <v>Tuukka</v>
      </c>
      <c r="B159" t="str">
        <f t="shared" si="18"/>
        <v>Remes</v>
      </c>
      <c r="C159" s="50"/>
      <c r="D159" s="28" t="s">
        <v>797</v>
      </c>
      <c r="E159" s="28"/>
      <c r="I159" s="7" t="s">
        <v>542</v>
      </c>
      <c r="L159" s="5" t="s">
        <v>2532</v>
      </c>
      <c r="S159" s="37"/>
      <c r="AA159" s="4">
        <f t="shared" si="20"/>
        <v>0</v>
      </c>
      <c r="AK159" s="5" t="s">
        <v>504</v>
      </c>
      <c r="AP159" s="5"/>
    </row>
    <row r="160" spans="1:42" ht="14.25" customHeight="1" x14ac:dyDescent="0.2">
      <c r="A160" s="28" t="str">
        <f t="shared" si="17"/>
        <v>Kamilla</v>
      </c>
      <c r="B160" t="str">
        <f t="shared" si="18"/>
        <v>Pussinen</v>
      </c>
      <c r="C160" t="s">
        <v>386</v>
      </c>
      <c r="D160" s="28" t="s">
        <v>387</v>
      </c>
      <c r="E160" s="28" t="s">
        <v>88</v>
      </c>
      <c r="F160" s="4" t="str">
        <f>IF(H160="K","-","")</f>
        <v>-</v>
      </c>
      <c r="H160" s="7" t="s">
        <v>229</v>
      </c>
      <c r="L160" s="5" t="s">
        <v>2532</v>
      </c>
      <c r="S160" s="37"/>
      <c r="T160" s="4">
        <v>19</v>
      </c>
      <c r="AA160" s="4">
        <f t="shared" si="20"/>
        <v>19</v>
      </c>
      <c r="AB160" s="4" t="str">
        <f t="shared" ref="AB160:AB191" si="21">CONCATENATE(G160,H160,AA160)</f>
        <v>K19</v>
      </c>
      <c r="AC160" s="4" t="s">
        <v>229</v>
      </c>
      <c r="AK160" s="5" t="s">
        <v>504</v>
      </c>
      <c r="AP160" s="5"/>
    </row>
    <row r="161" spans="1:42" ht="14.25" customHeight="1" x14ac:dyDescent="0.2">
      <c r="A161" s="28" t="str">
        <f t="shared" ref="A161:A184" si="22">IF(ISERR(FIND(" ",D161)),"",LEFT(D161,FIND(" ",D161)-1))</f>
        <v>Jukka-Pekka</v>
      </c>
      <c r="B161" t="str">
        <f t="shared" ref="B161:B184" si="23">TRIM(RIGHT(SUBSTITUTE(D161," ",REPT(" ",LEN(D161))),LEN(D161)))</f>
        <v>Heikkilä</v>
      </c>
      <c r="C161" t="s">
        <v>388</v>
      </c>
      <c r="D161" s="28" t="s">
        <v>389</v>
      </c>
      <c r="E161" s="28" t="s">
        <v>87</v>
      </c>
      <c r="F161" s="4" t="str">
        <f>IF(H161="K","-","")</f>
        <v/>
      </c>
      <c r="G161" s="7" t="s">
        <v>228</v>
      </c>
      <c r="L161" s="5" t="s">
        <v>2532</v>
      </c>
      <c r="Q161" s="6">
        <v>45362</v>
      </c>
      <c r="S161" s="37"/>
      <c r="T161" s="4">
        <v>19</v>
      </c>
      <c r="W161" s="4">
        <v>22</v>
      </c>
      <c r="Y161" s="4">
        <v>24</v>
      </c>
      <c r="AA161" s="4">
        <f t="shared" si="20"/>
        <v>24</v>
      </c>
      <c r="AB161" s="4" t="str">
        <f t="shared" si="21"/>
        <v>V24</v>
      </c>
      <c r="AC161" s="4" t="s">
        <v>229</v>
      </c>
      <c r="AE161" s="4">
        <v>1</v>
      </c>
      <c r="AI161" s="50" t="s">
        <v>388</v>
      </c>
      <c r="AK161" s="5" t="s">
        <v>504</v>
      </c>
      <c r="AL161" s="5" t="s">
        <v>1355</v>
      </c>
      <c r="AM161" s="4" t="s">
        <v>1355</v>
      </c>
      <c r="AN161" s="4" t="s">
        <v>1355</v>
      </c>
      <c r="AO161" s="5" t="s">
        <v>1355</v>
      </c>
      <c r="AP161" s="5" t="s">
        <v>1355</v>
      </c>
    </row>
    <row r="162" spans="1:42" ht="14.25" customHeight="1" x14ac:dyDescent="0.2">
      <c r="A162" s="28" t="str">
        <f t="shared" si="22"/>
        <v>Leevi</v>
      </c>
      <c r="B162" t="str">
        <f t="shared" si="23"/>
        <v>Yli-Kovero</v>
      </c>
      <c r="C162" t="s">
        <v>391</v>
      </c>
      <c r="D162" s="28" t="s">
        <v>392</v>
      </c>
      <c r="E162" s="28" t="s">
        <v>393</v>
      </c>
      <c r="F162" s="4" t="str">
        <f>IF(H162="K","-","")</f>
        <v>-</v>
      </c>
      <c r="H162" s="7" t="s">
        <v>229</v>
      </c>
      <c r="L162" s="5" t="s">
        <v>2533</v>
      </c>
      <c r="S162" s="37"/>
      <c r="T162" s="4">
        <v>19</v>
      </c>
      <c r="AA162" s="4">
        <f t="shared" si="20"/>
        <v>19</v>
      </c>
      <c r="AB162" s="4" t="str">
        <f t="shared" si="21"/>
        <v>K19</v>
      </c>
      <c r="AC162" s="4" t="s">
        <v>229</v>
      </c>
      <c r="AK162" s="5" t="s">
        <v>504</v>
      </c>
      <c r="AP162" s="5"/>
    </row>
    <row r="163" spans="1:42" ht="14.25" customHeight="1" x14ac:dyDescent="0.2">
      <c r="A163" s="28" t="str">
        <f t="shared" si="22"/>
        <v>Ville</v>
      </c>
      <c r="B163" t="str">
        <f t="shared" si="23"/>
        <v>Salmensuu</v>
      </c>
      <c r="C163" t="s">
        <v>394</v>
      </c>
      <c r="D163" s="28" t="s">
        <v>395</v>
      </c>
      <c r="E163" s="28" t="s">
        <v>87</v>
      </c>
      <c r="F163" s="4">
        <v>2</v>
      </c>
      <c r="G163" s="7" t="s">
        <v>228</v>
      </c>
      <c r="L163" s="5" t="s">
        <v>2533</v>
      </c>
      <c r="S163" s="37"/>
      <c r="T163" s="4">
        <v>19</v>
      </c>
      <c r="V163" s="4">
        <v>21</v>
      </c>
      <c r="W163" s="4">
        <v>22</v>
      </c>
      <c r="X163" s="4">
        <v>23</v>
      </c>
      <c r="Y163" s="4">
        <v>24</v>
      </c>
      <c r="AA163" s="4">
        <f t="shared" si="20"/>
        <v>24</v>
      </c>
      <c r="AB163" s="4" t="str">
        <f t="shared" si="21"/>
        <v>V24</v>
      </c>
      <c r="AC163" s="4" t="s">
        <v>229</v>
      </c>
      <c r="AE163" s="4">
        <v>1</v>
      </c>
      <c r="AI163" t="s">
        <v>394</v>
      </c>
      <c r="AK163" s="5" t="s">
        <v>504</v>
      </c>
      <c r="AL163" s="5" t="s">
        <v>1355</v>
      </c>
      <c r="AM163" s="30" t="s">
        <v>1355</v>
      </c>
      <c r="AN163" s="4" t="s">
        <v>1355</v>
      </c>
      <c r="AO163" s="5" t="s">
        <v>1355</v>
      </c>
      <c r="AP163" s="5" t="s">
        <v>1355</v>
      </c>
    </row>
    <row r="164" spans="1:42" ht="14.25" customHeight="1" x14ac:dyDescent="0.2">
      <c r="A164" s="28" t="str">
        <f t="shared" si="22"/>
        <v>Riku</v>
      </c>
      <c r="B164" t="str">
        <f t="shared" si="23"/>
        <v>Siivonen</v>
      </c>
      <c r="C164" t="s">
        <v>396</v>
      </c>
      <c r="D164" s="28" t="s">
        <v>397</v>
      </c>
      <c r="E164" s="28" t="s">
        <v>87</v>
      </c>
      <c r="F164" s="4" t="str">
        <f t="shared" ref="F164:F169" si="24">IF(H164="K","-","")</f>
        <v>-</v>
      </c>
      <c r="H164" s="7" t="s">
        <v>229</v>
      </c>
      <c r="L164" s="5" t="s">
        <v>2533</v>
      </c>
      <c r="S164" s="37"/>
      <c r="T164" s="4">
        <v>19</v>
      </c>
      <c r="W164" s="4">
        <v>22</v>
      </c>
      <c r="AA164" s="4">
        <f t="shared" si="20"/>
        <v>22</v>
      </c>
      <c r="AB164" s="4" t="str">
        <f t="shared" si="21"/>
        <v>K22</v>
      </c>
      <c r="AC164" s="4" t="s">
        <v>229</v>
      </c>
      <c r="AK164" s="5" t="s">
        <v>504</v>
      </c>
      <c r="AP164" s="5"/>
    </row>
    <row r="165" spans="1:42" ht="14.25" customHeight="1" x14ac:dyDescent="0.2">
      <c r="A165" s="28" t="str">
        <f t="shared" si="22"/>
        <v>Samu</v>
      </c>
      <c r="B165" t="str">
        <f t="shared" si="23"/>
        <v>Tienhaara</v>
      </c>
      <c r="C165" t="s">
        <v>398</v>
      </c>
      <c r="D165" s="28" t="s">
        <v>399</v>
      </c>
      <c r="E165" s="28" t="s">
        <v>87</v>
      </c>
      <c r="F165" s="4" t="str">
        <f t="shared" si="24"/>
        <v>-</v>
      </c>
      <c r="H165" s="7" t="s">
        <v>229</v>
      </c>
      <c r="L165" s="5" t="s">
        <v>2533</v>
      </c>
      <c r="S165" s="37"/>
      <c r="T165" s="4">
        <v>19</v>
      </c>
      <c r="Y165" s="4">
        <v>24</v>
      </c>
      <c r="AA165" s="4">
        <f t="shared" si="20"/>
        <v>24</v>
      </c>
      <c r="AB165" s="4" t="str">
        <f t="shared" si="21"/>
        <v>K24</v>
      </c>
      <c r="AC165" s="4" t="s">
        <v>229</v>
      </c>
      <c r="AK165" s="5" t="s">
        <v>504</v>
      </c>
      <c r="AP165" s="5"/>
    </row>
    <row r="166" spans="1:42" ht="14.25" customHeight="1" x14ac:dyDescent="0.2">
      <c r="A166" s="28" t="str">
        <f t="shared" si="22"/>
        <v>Tommi</v>
      </c>
      <c r="B166" t="str">
        <f t="shared" si="23"/>
        <v>Ullgrén</v>
      </c>
      <c r="C166" t="s">
        <v>400</v>
      </c>
      <c r="D166" s="28" t="s">
        <v>401</v>
      </c>
      <c r="E166" s="28" t="s">
        <v>87</v>
      </c>
      <c r="F166" s="4" t="str">
        <f t="shared" si="24"/>
        <v>-</v>
      </c>
      <c r="H166" s="7" t="s">
        <v>229</v>
      </c>
      <c r="L166" s="5" t="s">
        <v>2533</v>
      </c>
      <c r="S166" s="37"/>
      <c r="T166" s="4">
        <v>19</v>
      </c>
      <c r="X166" s="4">
        <v>23</v>
      </c>
      <c r="Y166" s="4">
        <v>24</v>
      </c>
      <c r="AA166" s="4">
        <f t="shared" si="20"/>
        <v>24</v>
      </c>
      <c r="AB166" s="4" t="str">
        <f t="shared" si="21"/>
        <v>K24</v>
      </c>
      <c r="AC166" s="4" t="s">
        <v>229</v>
      </c>
      <c r="AK166" s="5" t="s">
        <v>504</v>
      </c>
      <c r="AP166" s="5"/>
    </row>
    <row r="167" spans="1:42" ht="14.25" customHeight="1" x14ac:dyDescent="0.2">
      <c r="A167" s="28" t="str">
        <f t="shared" si="22"/>
        <v>Markus</v>
      </c>
      <c r="B167" t="str">
        <f t="shared" si="23"/>
        <v>Salokas</v>
      </c>
      <c r="C167" t="s">
        <v>402</v>
      </c>
      <c r="D167" s="28" t="s">
        <v>403</v>
      </c>
      <c r="E167" s="28" t="s">
        <v>95</v>
      </c>
      <c r="F167" s="4" t="str">
        <f t="shared" si="24"/>
        <v>-</v>
      </c>
      <c r="H167" s="7" t="s">
        <v>229</v>
      </c>
      <c r="L167" s="5" t="s">
        <v>2534</v>
      </c>
      <c r="S167" s="37"/>
      <c r="T167" s="4">
        <v>19</v>
      </c>
      <c r="X167" s="4">
        <v>23</v>
      </c>
      <c r="AA167" s="4">
        <f t="shared" si="20"/>
        <v>23</v>
      </c>
      <c r="AB167" s="4" t="str">
        <f t="shared" si="21"/>
        <v>K23</v>
      </c>
      <c r="AC167" s="4" t="s">
        <v>229</v>
      </c>
      <c r="AK167" s="5" t="s">
        <v>504</v>
      </c>
      <c r="AP167" s="5"/>
    </row>
    <row r="168" spans="1:42" ht="14.25" customHeight="1" x14ac:dyDescent="0.25">
      <c r="A168" s="23" t="str">
        <f t="shared" si="22"/>
        <v>Antti</v>
      </c>
      <c r="B168" s="27" t="str">
        <f t="shared" si="23"/>
        <v>Latva-Somppi</v>
      </c>
      <c r="D168" s="28" t="s">
        <v>404</v>
      </c>
      <c r="E168" s="28" t="s">
        <v>86</v>
      </c>
      <c r="F168" s="4" t="str">
        <f t="shared" si="24"/>
        <v>-</v>
      </c>
      <c r="H168" s="7" t="s">
        <v>229</v>
      </c>
      <c r="L168" s="5" t="s">
        <v>2534</v>
      </c>
      <c r="S168" s="37"/>
      <c r="T168" s="4">
        <v>19</v>
      </c>
      <c r="W168" s="4">
        <v>22</v>
      </c>
      <c r="AA168" s="4">
        <f t="shared" si="20"/>
        <v>22</v>
      </c>
      <c r="AB168" s="4" t="str">
        <f t="shared" si="21"/>
        <v>K22</v>
      </c>
      <c r="AC168" s="4" t="s">
        <v>229</v>
      </c>
      <c r="AH168" t="s">
        <v>3148</v>
      </c>
      <c r="AK168" s="5" t="s">
        <v>504</v>
      </c>
      <c r="AP168" s="5"/>
    </row>
    <row r="169" spans="1:42" ht="14.25" customHeight="1" x14ac:dyDescent="0.2">
      <c r="A169" s="28" t="str">
        <f t="shared" si="22"/>
        <v>Anne</v>
      </c>
      <c r="B169" t="str">
        <f t="shared" si="23"/>
        <v>Patrikainen</v>
      </c>
      <c r="C169" t="s">
        <v>405</v>
      </c>
      <c r="D169" s="28" t="s">
        <v>406</v>
      </c>
      <c r="E169" s="28" t="s">
        <v>96</v>
      </c>
      <c r="F169" s="4" t="str">
        <f t="shared" si="24"/>
        <v>-</v>
      </c>
      <c r="H169" s="7" t="s">
        <v>229</v>
      </c>
      <c r="L169" s="5" t="s">
        <v>2534</v>
      </c>
      <c r="S169" s="37"/>
      <c r="T169" s="4">
        <v>19</v>
      </c>
      <c r="U169" s="4">
        <v>20</v>
      </c>
      <c r="V169" s="4">
        <v>21</v>
      </c>
      <c r="W169" s="4">
        <v>22</v>
      </c>
      <c r="X169" s="4">
        <v>23</v>
      </c>
      <c r="Y169" s="4">
        <v>24</v>
      </c>
      <c r="AA169" s="4">
        <f t="shared" si="20"/>
        <v>24</v>
      </c>
      <c r="AB169" s="4" t="str">
        <f t="shared" si="21"/>
        <v>K24</v>
      </c>
      <c r="AC169" s="4" t="s">
        <v>229</v>
      </c>
      <c r="AK169" s="5" t="s">
        <v>504</v>
      </c>
      <c r="AP169" s="5"/>
    </row>
    <row r="170" spans="1:42" ht="14.25" customHeight="1" x14ac:dyDescent="0.2">
      <c r="A170" s="28" t="str">
        <f t="shared" si="22"/>
        <v>Teemu</v>
      </c>
      <c r="B170" t="str">
        <f t="shared" si="23"/>
        <v>Suonikko</v>
      </c>
      <c r="C170" s="50" t="s">
        <v>460</v>
      </c>
      <c r="D170" s="28" t="s">
        <v>459</v>
      </c>
      <c r="F170" s="4">
        <v>1</v>
      </c>
      <c r="G170" s="7" t="s">
        <v>228</v>
      </c>
      <c r="L170" s="5" t="s">
        <v>2534</v>
      </c>
      <c r="S170" s="37"/>
      <c r="T170" s="4">
        <v>19</v>
      </c>
      <c r="AA170" s="4">
        <f t="shared" si="20"/>
        <v>19</v>
      </c>
      <c r="AB170" s="4" t="str">
        <f t="shared" si="21"/>
        <v>V19</v>
      </c>
      <c r="AJ170" s="69" t="s">
        <v>460</v>
      </c>
      <c r="AK170" s="5" t="s">
        <v>504</v>
      </c>
      <c r="AP170" s="5"/>
    </row>
    <row r="171" spans="1:42" ht="14.25" customHeight="1" x14ac:dyDescent="0.2">
      <c r="A171" s="28" t="str">
        <f t="shared" si="22"/>
        <v>Heikki</v>
      </c>
      <c r="B171" t="str">
        <f t="shared" si="23"/>
        <v>Slåen</v>
      </c>
      <c r="C171" t="s">
        <v>407</v>
      </c>
      <c r="D171" s="28" t="s">
        <v>408</v>
      </c>
      <c r="E171" s="28" t="s">
        <v>87</v>
      </c>
      <c r="F171" s="4" t="str">
        <f t="shared" ref="F171:F178" si="25">IF(H171="K","-","")</f>
        <v>-</v>
      </c>
      <c r="H171" s="7" t="s">
        <v>229</v>
      </c>
      <c r="L171" s="5" t="s">
        <v>2535</v>
      </c>
      <c r="S171" s="37"/>
      <c r="T171" s="4">
        <v>19</v>
      </c>
      <c r="AA171" s="4">
        <f t="shared" si="20"/>
        <v>19</v>
      </c>
      <c r="AB171" s="4" t="str">
        <f t="shared" si="21"/>
        <v>K19</v>
      </c>
      <c r="AC171" s="4" t="s">
        <v>229</v>
      </c>
      <c r="AK171" s="5" t="s">
        <v>504</v>
      </c>
      <c r="AP171" s="5"/>
    </row>
    <row r="172" spans="1:42" ht="14.25" customHeight="1" x14ac:dyDescent="0.2">
      <c r="A172" s="28" t="str">
        <f t="shared" si="22"/>
        <v>Joel</v>
      </c>
      <c r="B172" t="str">
        <f t="shared" si="23"/>
        <v>Piekkola</v>
      </c>
      <c r="C172" t="s">
        <v>409</v>
      </c>
      <c r="D172" s="28" t="s">
        <v>410</v>
      </c>
      <c r="E172" s="28" t="s">
        <v>87</v>
      </c>
      <c r="F172" s="4" t="str">
        <f t="shared" si="25"/>
        <v>-</v>
      </c>
      <c r="H172" s="7" t="s">
        <v>229</v>
      </c>
      <c r="L172" s="5" t="s">
        <v>2536</v>
      </c>
      <c r="S172" s="37"/>
      <c r="T172" s="4">
        <v>19</v>
      </c>
      <c r="Y172" s="4">
        <v>24</v>
      </c>
      <c r="AA172" s="4">
        <f t="shared" si="20"/>
        <v>24</v>
      </c>
      <c r="AB172" s="4" t="str">
        <f t="shared" si="21"/>
        <v>K24</v>
      </c>
      <c r="AC172" s="4" t="s">
        <v>229</v>
      </c>
      <c r="AK172" s="5" t="s">
        <v>504</v>
      </c>
      <c r="AP172" s="5"/>
    </row>
    <row r="173" spans="1:42" ht="14.25" customHeight="1" x14ac:dyDescent="0.2">
      <c r="A173" s="28" t="str">
        <f t="shared" si="22"/>
        <v>Iiro</v>
      </c>
      <c r="B173" t="str">
        <f t="shared" si="23"/>
        <v>Matomäki</v>
      </c>
      <c r="C173" t="s">
        <v>411</v>
      </c>
      <c r="D173" s="28" t="s">
        <v>412</v>
      </c>
      <c r="E173" s="28" t="s">
        <v>88</v>
      </c>
      <c r="F173" s="4" t="str">
        <f t="shared" si="25"/>
        <v>-</v>
      </c>
      <c r="H173" s="7" t="s">
        <v>229</v>
      </c>
      <c r="L173" s="5" t="s">
        <v>2537</v>
      </c>
      <c r="S173" s="37"/>
      <c r="T173" s="4">
        <v>19</v>
      </c>
      <c r="X173" s="4">
        <v>23</v>
      </c>
      <c r="AA173" s="4">
        <f t="shared" si="20"/>
        <v>23</v>
      </c>
      <c r="AB173" s="4" t="str">
        <f t="shared" si="21"/>
        <v>K23</v>
      </c>
      <c r="AC173" s="4" t="s">
        <v>229</v>
      </c>
      <c r="AK173" s="5" t="s">
        <v>504</v>
      </c>
      <c r="AP173" s="5"/>
    </row>
    <row r="174" spans="1:42" ht="14.25" customHeight="1" x14ac:dyDescent="0.2">
      <c r="A174" s="28" t="str">
        <f t="shared" si="22"/>
        <v>Mippi</v>
      </c>
      <c r="B174" t="str">
        <f t="shared" si="23"/>
        <v>Vuorikoski</v>
      </c>
      <c r="C174" t="s">
        <v>413</v>
      </c>
      <c r="D174" s="28" t="s">
        <v>414</v>
      </c>
      <c r="E174" s="28" t="s">
        <v>415</v>
      </c>
      <c r="F174" s="4" t="str">
        <f t="shared" si="25"/>
        <v>-</v>
      </c>
      <c r="H174" s="7" t="s">
        <v>229</v>
      </c>
      <c r="L174" s="5" t="s">
        <v>2537</v>
      </c>
      <c r="S174" s="37"/>
      <c r="T174" s="4">
        <v>19</v>
      </c>
      <c r="AA174" s="4">
        <f t="shared" si="20"/>
        <v>19</v>
      </c>
      <c r="AB174" s="4" t="str">
        <f t="shared" si="21"/>
        <v>K19</v>
      </c>
      <c r="AC174" s="4" t="s">
        <v>229</v>
      </c>
      <c r="AK174" s="5" t="s">
        <v>504</v>
      </c>
      <c r="AP174" s="5"/>
    </row>
    <row r="175" spans="1:42" ht="14.25" customHeight="1" x14ac:dyDescent="0.2">
      <c r="A175" s="28" t="str">
        <f t="shared" si="22"/>
        <v>Ria</v>
      </c>
      <c r="B175" t="str">
        <f t="shared" si="23"/>
        <v>Malva</v>
      </c>
      <c r="C175" t="s">
        <v>416</v>
      </c>
      <c r="D175" s="28" t="s">
        <v>417</v>
      </c>
      <c r="E175" s="28" t="s">
        <v>96</v>
      </c>
      <c r="F175" s="4" t="str">
        <f t="shared" si="25"/>
        <v>-</v>
      </c>
      <c r="H175" s="7" t="s">
        <v>229</v>
      </c>
      <c r="L175" s="5" t="s">
        <v>2537</v>
      </c>
      <c r="S175" s="37"/>
      <c r="T175" s="4">
        <v>19</v>
      </c>
      <c r="AA175" s="4">
        <f t="shared" si="20"/>
        <v>19</v>
      </c>
      <c r="AB175" s="4" t="str">
        <f t="shared" si="21"/>
        <v>K19</v>
      </c>
      <c r="AC175" s="4" t="s">
        <v>229</v>
      </c>
      <c r="AK175" s="5" t="s">
        <v>504</v>
      </c>
      <c r="AP175" s="5"/>
    </row>
    <row r="176" spans="1:42" ht="14.25" customHeight="1" x14ac:dyDescent="0.2">
      <c r="A176" s="28" t="str">
        <f t="shared" si="22"/>
        <v>Olli</v>
      </c>
      <c r="B176" t="str">
        <f t="shared" si="23"/>
        <v>Vistbacka</v>
      </c>
      <c r="C176" t="s">
        <v>418</v>
      </c>
      <c r="D176" s="28" t="s">
        <v>419</v>
      </c>
      <c r="E176" s="28" t="s">
        <v>87</v>
      </c>
      <c r="F176" s="4" t="str">
        <f t="shared" si="25"/>
        <v>-</v>
      </c>
      <c r="H176" s="7" t="s">
        <v>229</v>
      </c>
      <c r="L176" s="5" t="s">
        <v>2537</v>
      </c>
      <c r="S176" s="37"/>
      <c r="T176" s="4">
        <v>19</v>
      </c>
      <c r="V176" s="4">
        <v>21</v>
      </c>
      <c r="W176" s="4">
        <v>22</v>
      </c>
      <c r="Y176" s="4">
        <v>24</v>
      </c>
      <c r="AA176" s="4">
        <f t="shared" si="20"/>
        <v>24</v>
      </c>
      <c r="AB176" s="4" t="str">
        <f t="shared" si="21"/>
        <v>K24</v>
      </c>
      <c r="AC176" s="4" t="s">
        <v>229</v>
      </c>
      <c r="AK176" s="5" t="s">
        <v>504</v>
      </c>
      <c r="AP176" s="5"/>
    </row>
    <row r="177" spans="1:42" ht="14.25" customHeight="1" x14ac:dyDescent="0.2">
      <c r="A177" s="28" t="str">
        <f t="shared" si="22"/>
        <v>Jouko</v>
      </c>
      <c r="B177" t="str">
        <f t="shared" si="23"/>
        <v>Järvenpää</v>
      </c>
      <c r="C177" t="s">
        <v>420</v>
      </c>
      <c r="D177" s="28" t="s">
        <v>421</v>
      </c>
      <c r="E177" s="28" t="s">
        <v>87</v>
      </c>
      <c r="F177" s="4" t="str">
        <f t="shared" si="25"/>
        <v>-</v>
      </c>
      <c r="H177" s="7" t="s">
        <v>229</v>
      </c>
      <c r="L177" s="5" t="s">
        <v>2538</v>
      </c>
      <c r="S177" s="37"/>
      <c r="T177" s="4">
        <v>19</v>
      </c>
      <c r="AA177" s="4">
        <f t="shared" si="20"/>
        <v>19</v>
      </c>
      <c r="AB177" s="4" t="str">
        <f t="shared" si="21"/>
        <v>K19</v>
      </c>
      <c r="AC177" s="4" t="s">
        <v>229</v>
      </c>
      <c r="AK177" s="5" t="s">
        <v>504</v>
      </c>
      <c r="AP177" s="5"/>
    </row>
    <row r="178" spans="1:42" ht="14.25" customHeight="1" x14ac:dyDescent="0.2">
      <c r="A178" s="28" t="str">
        <f t="shared" si="22"/>
        <v>Samuli</v>
      </c>
      <c r="B178" t="str">
        <f t="shared" si="23"/>
        <v>Häkkinen</v>
      </c>
      <c r="C178" t="s">
        <v>422</v>
      </c>
      <c r="D178" s="28" t="s">
        <v>423</v>
      </c>
      <c r="E178" s="28" t="s">
        <v>87</v>
      </c>
      <c r="F178" s="4" t="str">
        <f t="shared" si="25"/>
        <v>-</v>
      </c>
      <c r="H178" s="7" t="s">
        <v>229</v>
      </c>
      <c r="L178" s="5" t="s">
        <v>2539</v>
      </c>
      <c r="S178" s="37"/>
      <c r="T178" s="4">
        <v>19</v>
      </c>
      <c r="AA178" s="4">
        <f t="shared" si="20"/>
        <v>19</v>
      </c>
      <c r="AB178" s="4" t="str">
        <f t="shared" si="21"/>
        <v>K19</v>
      </c>
      <c r="AC178" s="4" t="s">
        <v>229</v>
      </c>
      <c r="AK178" s="5" t="s">
        <v>504</v>
      </c>
      <c r="AP178" s="5"/>
    </row>
    <row r="179" spans="1:42" ht="14.25" customHeight="1" x14ac:dyDescent="0.2">
      <c r="A179" s="28" t="str">
        <f t="shared" si="22"/>
        <v>Ari</v>
      </c>
      <c r="B179" t="str">
        <f t="shared" si="23"/>
        <v>Rotonen</v>
      </c>
      <c r="C179" t="s">
        <v>424</v>
      </c>
      <c r="D179" s="28" t="s">
        <v>425</v>
      </c>
      <c r="E179" s="28" t="s">
        <v>98</v>
      </c>
      <c r="F179" s="4">
        <v>2</v>
      </c>
      <c r="H179" s="7" t="s">
        <v>229</v>
      </c>
      <c r="I179" s="19" t="s">
        <v>542</v>
      </c>
      <c r="J179" s="19"/>
      <c r="K179" s="19"/>
      <c r="L179" s="5" t="s">
        <v>2540</v>
      </c>
      <c r="Q179" s="30"/>
      <c r="S179" s="37"/>
      <c r="T179" s="4">
        <v>19</v>
      </c>
      <c r="U179" s="4">
        <v>20</v>
      </c>
      <c r="AA179" s="4">
        <f t="shared" si="20"/>
        <v>20</v>
      </c>
      <c r="AB179" s="4" t="str">
        <f t="shared" si="21"/>
        <v>K20</v>
      </c>
      <c r="AC179" s="4" t="s">
        <v>229</v>
      </c>
      <c r="AK179" s="5" t="s">
        <v>504</v>
      </c>
      <c r="AP179" s="5"/>
    </row>
    <row r="180" spans="1:42" ht="14.25" customHeight="1" x14ac:dyDescent="0.2">
      <c r="A180" s="28" t="str">
        <f t="shared" si="22"/>
        <v>Lasse</v>
      </c>
      <c r="B180" t="str">
        <f t="shared" si="23"/>
        <v>Jalonen</v>
      </c>
      <c r="C180" t="s">
        <v>426</v>
      </c>
      <c r="D180" s="28" t="s">
        <v>2985</v>
      </c>
      <c r="E180" s="28" t="s">
        <v>428</v>
      </c>
      <c r="F180" s="4">
        <v>1</v>
      </c>
      <c r="G180" s="7" t="s">
        <v>228</v>
      </c>
      <c r="I180" s="19" t="s">
        <v>542</v>
      </c>
      <c r="J180" s="19"/>
      <c r="K180" s="19"/>
      <c r="L180" s="5" t="s">
        <v>2540</v>
      </c>
      <c r="Q180" s="30"/>
      <c r="S180" s="37"/>
      <c r="T180" s="4">
        <v>19</v>
      </c>
      <c r="W180" s="4">
        <v>22</v>
      </c>
      <c r="X180" s="4">
        <v>23</v>
      </c>
      <c r="Y180" s="4">
        <v>24</v>
      </c>
      <c r="AA180" s="4">
        <f t="shared" si="20"/>
        <v>24</v>
      </c>
      <c r="AB180" s="4" t="str">
        <f t="shared" si="21"/>
        <v>V24</v>
      </c>
      <c r="AC180" s="4" t="s">
        <v>229</v>
      </c>
      <c r="AI180" s="50" t="s">
        <v>1978</v>
      </c>
      <c r="AK180" s="5" t="s">
        <v>504</v>
      </c>
      <c r="AL180" s="5" t="s">
        <v>1355</v>
      </c>
      <c r="AM180" s="30" t="s">
        <v>1355</v>
      </c>
      <c r="AN180" s="4" t="s">
        <v>1355</v>
      </c>
      <c r="AO180" s="5" t="s">
        <v>1355</v>
      </c>
      <c r="AP180" s="5" t="s">
        <v>1355</v>
      </c>
    </row>
    <row r="181" spans="1:42" ht="14.25" customHeight="1" x14ac:dyDescent="0.2">
      <c r="A181" s="28" t="str">
        <f t="shared" si="22"/>
        <v>Tuomas</v>
      </c>
      <c r="B181" t="str">
        <f t="shared" si="23"/>
        <v>Lehesaari</v>
      </c>
      <c r="C181" t="s">
        <v>429</v>
      </c>
      <c r="D181" s="28" t="s">
        <v>430</v>
      </c>
      <c r="E181" s="28" t="s">
        <v>86</v>
      </c>
      <c r="F181" s="4" t="str">
        <f>IF(H181="K","-","")</f>
        <v>-</v>
      </c>
      <c r="H181" s="7" t="s">
        <v>229</v>
      </c>
      <c r="L181" s="5" t="s">
        <v>2540</v>
      </c>
      <c r="S181" s="37"/>
      <c r="T181" s="4">
        <v>19</v>
      </c>
      <c r="V181" s="4">
        <v>21</v>
      </c>
      <c r="Y181" s="4">
        <v>24</v>
      </c>
      <c r="AA181" s="4">
        <f t="shared" si="20"/>
        <v>24</v>
      </c>
      <c r="AB181" s="4" t="str">
        <f t="shared" si="21"/>
        <v>K24</v>
      </c>
      <c r="AC181" s="4" t="s">
        <v>229</v>
      </c>
      <c r="AK181" s="5" t="s">
        <v>504</v>
      </c>
      <c r="AP181" s="5"/>
    </row>
    <row r="182" spans="1:42" ht="14.25" customHeight="1" x14ac:dyDescent="0.2">
      <c r="A182" s="28" t="str">
        <f t="shared" si="22"/>
        <v>Kamilla</v>
      </c>
      <c r="B182" t="str">
        <f t="shared" si="23"/>
        <v>Juurakko</v>
      </c>
      <c r="C182" t="s">
        <v>432</v>
      </c>
      <c r="D182" s="28" t="s">
        <v>431</v>
      </c>
      <c r="E182" s="28" t="s">
        <v>88</v>
      </c>
      <c r="F182" s="4" t="str">
        <f>IF(H182="K","-","")</f>
        <v>-</v>
      </c>
      <c r="H182" s="7" t="s">
        <v>229</v>
      </c>
      <c r="L182" s="5" t="s">
        <v>2540</v>
      </c>
      <c r="S182" s="37"/>
      <c r="T182" s="4">
        <v>19</v>
      </c>
      <c r="V182" s="4">
        <v>21</v>
      </c>
      <c r="W182" s="4">
        <v>22</v>
      </c>
      <c r="AA182" s="4">
        <f t="shared" si="20"/>
        <v>22</v>
      </c>
      <c r="AB182" s="4" t="str">
        <f t="shared" si="21"/>
        <v>K22</v>
      </c>
      <c r="AC182" s="4" t="s">
        <v>229</v>
      </c>
      <c r="AK182" s="5" t="s">
        <v>504</v>
      </c>
      <c r="AP182" s="5"/>
    </row>
    <row r="183" spans="1:42" ht="14.25" customHeight="1" x14ac:dyDescent="0.2">
      <c r="A183" s="28" t="str">
        <f t="shared" si="22"/>
        <v>Jani</v>
      </c>
      <c r="B183" t="str">
        <f t="shared" si="23"/>
        <v>Väntänen</v>
      </c>
      <c r="C183" t="s">
        <v>434</v>
      </c>
      <c r="D183" s="28" t="s">
        <v>433</v>
      </c>
      <c r="E183" s="28" t="s">
        <v>88</v>
      </c>
      <c r="F183" s="4" t="str">
        <f>IF(H183="K","-","")</f>
        <v>-</v>
      </c>
      <c r="H183" s="7" t="s">
        <v>229</v>
      </c>
      <c r="L183" s="5" t="s">
        <v>2540</v>
      </c>
      <c r="S183" s="37"/>
      <c r="T183" s="4">
        <v>19</v>
      </c>
      <c r="V183" s="4">
        <v>21</v>
      </c>
      <c r="Y183" s="4">
        <v>24</v>
      </c>
      <c r="AA183" s="4">
        <f t="shared" si="20"/>
        <v>24</v>
      </c>
      <c r="AB183" s="4" t="str">
        <f t="shared" si="21"/>
        <v>K24</v>
      </c>
      <c r="AC183" s="4" t="s">
        <v>229</v>
      </c>
      <c r="AK183" s="5" t="s">
        <v>504</v>
      </c>
      <c r="AP183" s="5"/>
    </row>
    <row r="184" spans="1:42" ht="14.25" customHeight="1" x14ac:dyDescent="0.2">
      <c r="A184" s="28" t="str">
        <f t="shared" si="22"/>
        <v>Mika</v>
      </c>
      <c r="B184" t="str">
        <f t="shared" si="23"/>
        <v>Pekkola</v>
      </c>
      <c r="C184" t="s">
        <v>438</v>
      </c>
      <c r="D184" s="28" t="s">
        <v>437</v>
      </c>
      <c r="E184" s="28" t="s">
        <v>96</v>
      </c>
      <c r="F184" s="4" t="str">
        <f>IF(H184="K","-","")</f>
        <v/>
      </c>
      <c r="G184" s="7" t="s">
        <v>228</v>
      </c>
      <c r="L184" s="5" t="s">
        <v>2541</v>
      </c>
      <c r="S184" s="37"/>
      <c r="T184" s="4">
        <v>19</v>
      </c>
      <c r="U184" s="4">
        <v>20</v>
      </c>
      <c r="W184" s="4">
        <v>22</v>
      </c>
      <c r="AA184" s="4">
        <f t="shared" si="20"/>
        <v>22</v>
      </c>
      <c r="AB184" s="4" t="str">
        <f t="shared" si="21"/>
        <v>V22</v>
      </c>
      <c r="AC184" s="4" t="s">
        <v>229</v>
      </c>
      <c r="AE184" s="4">
        <v>1</v>
      </c>
      <c r="AI184" t="s">
        <v>438</v>
      </c>
      <c r="AK184" s="5" t="s">
        <v>504</v>
      </c>
      <c r="AL184" s="5" t="s">
        <v>1355</v>
      </c>
      <c r="AM184" s="4" t="s">
        <v>1355</v>
      </c>
      <c r="AN184" s="4" t="s">
        <v>1355</v>
      </c>
      <c r="AO184" s="5" t="s">
        <v>1355</v>
      </c>
      <c r="AP184" s="5" t="s">
        <v>1355</v>
      </c>
    </row>
    <row r="185" spans="1:42" ht="14.25" customHeight="1" x14ac:dyDescent="0.2">
      <c r="A185" s="28" t="s">
        <v>439</v>
      </c>
      <c r="B185" t="s">
        <v>58</v>
      </c>
      <c r="C185" t="s">
        <v>440</v>
      </c>
      <c r="D185" s="28" t="s">
        <v>441</v>
      </c>
      <c r="E185" s="28" t="s">
        <v>87</v>
      </c>
      <c r="F185" s="4" t="str">
        <f>IF(H185="K","-","")</f>
        <v>-</v>
      </c>
      <c r="H185" s="7" t="s">
        <v>229</v>
      </c>
      <c r="L185" s="5" t="s">
        <v>2541</v>
      </c>
      <c r="S185" s="37"/>
      <c r="T185" s="4">
        <v>19</v>
      </c>
      <c r="U185" s="4">
        <v>20</v>
      </c>
      <c r="V185" s="4">
        <v>21</v>
      </c>
      <c r="W185" s="4">
        <v>22</v>
      </c>
      <c r="X185" s="4">
        <v>23</v>
      </c>
      <c r="Y185" s="4">
        <v>24</v>
      </c>
      <c r="AA185" s="4">
        <f t="shared" si="20"/>
        <v>24</v>
      </c>
      <c r="AB185" s="4" t="str">
        <f t="shared" si="21"/>
        <v>K24</v>
      </c>
      <c r="AC185" s="4" t="s">
        <v>229</v>
      </c>
      <c r="AK185" s="5" t="s">
        <v>504</v>
      </c>
      <c r="AP185" s="5"/>
    </row>
    <row r="186" spans="1:42" ht="14.25" customHeight="1" x14ac:dyDescent="0.2">
      <c r="A186" s="28" t="str">
        <f>IF(ISERR(FIND(" ",D186)),"",LEFT(D186,FIND(" ",D186)-1))</f>
        <v>Stephan</v>
      </c>
      <c r="B186" t="str">
        <f t="shared" ref="B186:B206" si="26">TRIM(RIGHT(SUBSTITUTE(D186," ",REPT(" ",LEN(D186))),LEN(D186)))</f>
        <v>Salenius</v>
      </c>
      <c r="C186" t="s">
        <v>436</v>
      </c>
      <c r="D186" s="28" t="s">
        <v>435</v>
      </c>
      <c r="E186" s="28" t="s">
        <v>96</v>
      </c>
      <c r="F186" s="4">
        <v>2</v>
      </c>
      <c r="G186" s="7" t="s">
        <v>228</v>
      </c>
      <c r="L186" s="5" t="s">
        <v>2542</v>
      </c>
      <c r="S186" s="37"/>
      <c r="T186" s="4">
        <v>19</v>
      </c>
      <c r="W186" s="4">
        <v>22</v>
      </c>
      <c r="Y186" s="4">
        <v>24</v>
      </c>
      <c r="AA186" s="4">
        <f t="shared" si="20"/>
        <v>24</v>
      </c>
      <c r="AB186" s="4" t="str">
        <f t="shared" si="21"/>
        <v>V24</v>
      </c>
      <c r="AC186" s="4" t="s">
        <v>229</v>
      </c>
      <c r="AE186" s="4">
        <v>1</v>
      </c>
      <c r="AI186" s="50" t="s">
        <v>1980</v>
      </c>
      <c r="AK186" s="5" t="s">
        <v>504</v>
      </c>
      <c r="AL186" s="5" t="s">
        <v>1355</v>
      </c>
      <c r="AM186" s="30" t="s">
        <v>1355</v>
      </c>
      <c r="AN186" s="4" t="s">
        <v>1355</v>
      </c>
      <c r="AO186" s="5" t="s">
        <v>1355</v>
      </c>
      <c r="AP186" s="5" t="s">
        <v>1355</v>
      </c>
    </row>
    <row r="187" spans="1:42" ht="14.25" customHeight="1" x14ac:dyDescent="0.2">
      <c r="A187" s="28" t="str">
        <f>IF(ISERR(FIND(" ",D187)),"",LEFT(D187,FIND(" ",D187)-1))</f>
        <v>Lauri</v>
      </c>
      <c r="B187" t="str">
        <f t="shared" si="26"/>
        <v>Kauppila</v>
      </c>
      <c r="C187" t="s">
        <v>443</v>
      </c>
      <c r="D187" s="28" t="s">
        <v>442</v>
      </c>
      <c r="E187" s="28" t="s">
        <v>96</v>
      </c>
      <c r="F187" s="4" t="str">
        <f>IF(H187="K","-","")</f>
        <v>-</v>
      </c>
      <c r="H187" s="7" t="s">
        <v>229</v>
      </c>
      <c r="L187" s="5" t="s">
        <v>2543</v>
      </c>
      <c r="S187" s="37"/>
      <c r="T187" s="4">
        <v>19</v>
      </c>
      <c r="W187" s="4">
        <v>22</v>
      </c>
      <c r="Y187" s="4">
        <v>24</v>
      </c>
      <c r="AA187" s="4">
        <f t="shared" si="20"/>
        <v>24</v>
      </c>
      <c r="AB187" s="4" t="str">
        <f t="shared" si="21"/>
        <v>K24</v>
      </c>
      <c r="AC187" s="4" t="s">
        <v>229</v>
      </c>
      <c r="AK187" s="5" t="s">
        <v>504</v>
      </c>
      <c r="AP187" s="5"/>
    </row>
    <row r="188" spans="1:42" ht="14.25" customHeight="1" x14ac:dyDescent="0.2">
      <c r="A188" s="28" t="str">
        <f>IF(ISERR(FIND(" ",D188)),"",LEFT(D188,FIND(" ",D188)-1))</f>
        <v>Helmi</v>
      </c>
      <c r="B188" t="str">
        <f t="shared" si="26"/>
        <v>Jäppinen</v>
      </c>
      <c r="C188" s="50" t="s">
        <v>445</v>
      </c>
      <c r="D188" s="28" t="s">
        <v>444</v>
      </c>
      <c r="E188" s="28" t="s">
        <v>446</v>
      </c>
      <c r="F188" s="4">
        <v>2</v>
      </c>
      <c r="G188" s="7" t="s">
        <v>228</v>
      </c>
      <c r="L188" s="5" t="s">
        <v>2544</v>
      </c>
      <c r="S188" s="37"/>
      <c r="T188" s="4">
        <v>19</v>
      </c>
      <c r="AA188" s="4">
        <f t="shared" si="20"/>
        <v>19</v>
      </c>
      <c r="AB188" s="4" t="str">
        <f t="shared" si="21"/>
        <v>V19</v>
      </c>
      <c r="AC188" s="4" t="s">
        <v>229</v>
      </c>
      <c r="AE188" s="4">
        <v>1</v>
      </c>
      <c r="AJ188" s="69" t="s">
        <v>445</v>
      </c>
      <c r="AK188" s="5" t="s">
        <v>504</v>
      </c>
      <c r="AP188" s="5"/>
    </row>
    <row r="189" spans="1:42" ht="14.25" customHeight="1" x14ac:dyDescent="0.2">
      <c r="A189" s="28" t="s">
        <v>26</v>
      </c>
      <c r="B189" t="str">
        <f t="shared" si="26"/>
        <v>Korhonen</v>
      </c>
      <c r="C189" s="50" t="s">
        <v>448</v>
      </c>
      <c r="D189" s="28" t="s">
        <v>447</v>
      </c>
      <c r="E189" s="28" t="s">
        <v>87</v>
      </c>
      <c r="F189" s="4">
        <v>1</v>
      </c>
      <c r="G189" s="7" t="s">
        <v>228</v>
      </c>
      <c r="L189" s="5" t="s">
        <v>2544</v>
      </c>
      <c r="S189" s="37"/>
      <c r="T189" s="4">
        <v>19</v>
      </c>
      <c r="U189" s="4">
        <v>20</v>
      </c>
      <c r="Y189" s="4">
        <v>24</v>
      </c>
      <c r="AA189" s="4">
        <f t="shared" si="20"/>
        <v>24</v>
      </c>
      <c r="AB189" s="4" t="str">
        <f t="shared" si="21"/>
        <v>V24</v>
      </c>
      <c r="AC189" s="4" t="s">
        <v>229</v>
      </c>
      <c r="AE189" s="4">
        <v>1</v>
      </c>
      <c r="AI189" s="59" t="s">
        <v>448</v>
      </c>
      <c r="AJ189" s="69"/>
      <c r="AK189" s="5" t="s">
        <v>504</v>
      </c>
      <c r="AL189" s="5" t="s">
        <v>1355</v>
      </c>
      <c r="AM189" s="4" t="s">
        <v>1355</v>
      </c>
      <c r="AN189" s="4" t="s">
        <v>1355</v>
      </c>
      <c r="AO189" s="5" t="s">
        <v>1355</v>
      </c>
      <c r="AP189" s="5" t="s">
        <v>1355</v>
      </c>
    </row>
    <row r="190" spans="1:42" ht="14.25" customHeight="1" x14ac:dyDescent="0.2">
      <c r="A190" s="28" t="str">
        <f t="shared" ref="A190:A206" si="27">IF(ISERR(FIND(" ",D190)),"",LEFT(D190,FIND(" ",D190)-1))</f>
        <v>Janne</v>
      </c>
      <c r="B190" t="str">
        <f t="shared" si="26"/>
        <v>Lemmetti</v>
      </c>
      <c r="C190" t="s">
        <v>450</v>
      </c>
      <c r="D190" s="28" t="s">
        <v>449</v>
      </c>
      <c r="E190" s="28" t="s">
        <v>21</v>
      </c>
      <c r="F190" s="4" t="str">
        <f>IF(H190="K","-","")</f>
        <v>-</v>
      </c>
      <c r="H190" s="7" t="s">
        <v>229</v>
      </c>
      <c r="L190" s="5" t="s">
        <v>2545</v>
      </c>
      <c r="S190" s="37"/>
      <c r="T190" s="4">
        <v>19</v>
      </c>
      <c r="U190" s="4">
        <v>20</v>
      </c>
      <c r="V190" s="4">
        <v>21</v>
      </c>
      <c r="W190" s="4">
        <v>22</v>
      </c>
      <c r="X190" s="4">
        <v>23</v>
      </c>
      <c r="Y190" s="4">
        <v>24</v>
      </c>
      <c r="AA190" s="4">
        <f t="shared" si="20"/>
        <v>24</v>
      </c>
      <c r="AB190" s="4" t="str">
        <f t="shared" si="21"/>
        <v>K24</v>
      </c>
      <c r="AC190" s="4" t="s">
        <v>229</v>
      </c>
      <c r="AK190" s="5" t="s">
        <v>504</v>
      </c>
      <c r="AP190" s="5"/>
    </row>
    <row r="191" spans="1:42" ht="14.25" customHeight="1" x14ac:dyDescent="0.2">
      <c r="A191" s="28" t="str">
        <f t="shared" si="27"/>
        <v>Tomi</v>
      </c>
      <c r="B191" t="str">
        <f t="shared" si="26"/>
        <v>Pyökeri</v>
      </c>
      <c r="C191" t="s">
        <v>491</v>
      </c>
      <c r="D191" s="28" t="s">
        <v>492</v>
      </c>
      <c r="E191" t="s">
        <v>90</v>
      </c>
      <c r="F191" s="4" t="str">
        <f t="shared" ref="F191:F194" si="28">IF(H191="K","-","")</f>
        <v>-</v>
      </c>
      <c r="H191" s="7" t="s">
        <v>229</v>
      </c>
      <c r="L191" s="5" t="s">
        <v>2546</v>
      </c>
      <c r="S191" s="37"/>
      <c r="U191" s="4">
        <v>20</v>
      </c>
      <c r="W191" s="4">
        <v>22</v>
      </c>
      <c r="X191" s="4">
        <v>23</v>
      </c>
      <c r="AA191" s="4">
        <f t="shared" si="20"/>
        <v>23</v>
      </c>
      <c r="AB191" s="4" t="str">
        <f t="shared" si="21"/>
        <v>K23</v>
      </c>
      <c r="AC191" s="4" t="s">
        <v>229</v>
      </c>
      <c r="AE191" s="4">
        <v>1</v>
      </c>
      <c r="AK191" s="5" t="s">
        <v>504</v>
      </c>
      <c r="AP191" s="5"/>
    </row>
    <row r="192" spans="1:42" ht="14.25" customHeight="1" x14ac:dyDescent="0.2">
      <c r="A192" s="28" t="str">
        <f t="shared" si="27"/>
        <v>Sami</v>
      </c>
      <c r="B192" t="str">
        <f t="shared" si="26"/>
        <v>Kiljunen</v>
      </c>
      <c r="C192" t="s">
        <v>493</v>
      </c>
      <c r="D192" s="28" t="s">
        <v>494</v>
      </c>
      <c r="E192" t="s">
        <v>87</v>
      </c>
      <c r="F192" s="4" t="str">
        <f t="shared" si="28"/>
        <v>-</v>
      </c>
      <c r="H192" s="7" t="s">
        <v>229</v>
      </c>
      <c r="L192" s="5" t="s">
        <v>2547</v>
      </c>
      <c r="S192" s="37"/>
      <c r="U192" s="4">
        <v>20</v>
      </c>
      <c r="W192" s="4">
        <v>22</v>
      </c>
      <c r="AA192" s="4">
        <f t="shared" si="20"/>
        <v>22</v>
      </c>
      <c r="AB192" s="4" t="str">
        <f t="shared" ref="AB192:AB221" si="29">CONCATENATE(G192,H192,AA192)</f>
        <v>K22</v>
      </c>
      <c r="AC192" s="4" t="s">
        <v>229</v>
      </c>
      <c r="AE192" s="4">
        <v>1</v>
      </c>
      <c r="AK192" s="5" t="s">
        <v>504</v>
      </c>
      <c r="AP192" s="5"/>
    </row>
    <row r="193" spans="1:42" ht="14.25" customHeight="1" x14ac:dyDescent="0.2">
      <c r="A193" s="28" t="str">
        <f t="shared" si="27"/>
        <v>Juha</v>
      </c>
      <c r="B193" t="str">
        <f t="shared" si="26"/>
        <v>Karhu</v>
      </c>
      <c r="C193" t="s">
        <v>495</v>
      </c>
      <c r="D193" s="28" t="s">
        <v>496</v>
      </c>
      <c r="E193" t="s">
        <v>87</v>
      </c>
      <c r="F193" s="4" t="str">
        <f t="shared" si="28"/>
        <v>-</v>
      </c>
      <c r="H193" s="7" t="s">
        <v>229</v>
      </c>
      <c r="L193" s="5" t="s">
        <v>2548</v>
      </c>
      <c r="S193" s="37"/>
      <c r="U193" s="4">
        <v>20</v>
      </c>
      <c r="W193" s="4">
        <v>22</v>
      </c>
      <c r="Y193" s="4">
        <v>24</v>
      </c>
      <c r="AA193" s="4">
        <f t="shared" si="20"/>
        <v>24</v>
      </c>
      <c r="AB193" s="4" t="str">
        <f t="shared" si="29"/>
        <v>K24</v>
      </c>
      <c r="AC193" s="4" t="s">
        <v>229</v>
      </c>
      <c r="AE193" s="4">
        <v>1</v>
      </c>
      <c r="AK193" s="5" t="s">
        <v>504</v>
      </c>
      <c r="AP193" s="5"/>
    </row>
    <row r="194" spans="1:42" ht="14.25" customHeight="1" x14ac:dyDescent="0.2">
      <c r="A194" s="28" t="str">
        <f t="shared" si="27"/>
        <v>Aatu</v>
      </c>
      <c r="B194" t="str">
        <f t="shared" si="26"/>
        <v>Riittinen</v>
      </c>
      <c r="C194" t="s">
        <v>498</v>
      </c>
      <c r="D194" s="28" t="s">
        <v>497</v>
      </c>
      <c r="E194" t="s">
        <v>87</v>
      </c>
      <c r="F194" s="4" t="str">
        <f t="shared" si="28"/>
        <v>-</v>
      </c>
      <c r="H194" s="7" t="s">
        <v>229</v>
      </c>
      <c r="L194" s="5" t="s">
        <v>2549</v>
      </c>
      <c r="S194" s="37"/>
      <c r="U194" s="4">
        <v>20</v>
      </c>
      <c r="AA194" s="4">
        <f t="shared" si="20"/>
        <v>20</v>
      </c>
      <c r="AB194" s="4" t="str">
        <f t="shared" si="29"/>
        <v>K20</v>
      </c>
      <c r="AC194" s="4" t="s">
        <v>229</v>
      </c>
      <c r="AE194" s="4">
        <v>1</v>
      </c>
      <c r="AK194" s="5" t="s">
        <v>504</v>
      </c>
      <c r="AP194" s="5"/>
    </row>
    <row r="195" spans="1:42" ht="14.25" customHeight="1" x14ac:dyDescent="0.2">
      <c r="A195" s="28" t="str">
        <f t="shared" si="27"/>
        <v>Ville</v>
      </c>
      <c r="B195" t="str">
        <f t="shared" si="26"/>
        <v>Räisänen</v>
      </c>
      <c r="C195" t="s">
        <v>462</v>
      </c>
      <c r="D195" s="28" t="s">
        <v>2033</v>
      </c>
      <c r="E195" t="s">
        <v>88</v>
      </c>
      <c r="F195" s="4">
        <v>1</v>
      </c>
      <c r="G195" s="7" t="s">
        <v>228</v>
      </c>
      <c r="L195" s="5" t="s">
        <v>2550</v>
      </c>
      <c r="S195" s="37"/>
      <c r="U195" s="4">
        <v>20</v>
      </c>
      <c r="V195" s="4">
        <v>21</v>
      </c>
      <c r="W195" s="4">
        <v>22</v>
      </c>
      <c r="X195" s="4">
        <v>23</v>
      </c>
      <c r="Y195" s="4">
        <v>24</v>
      </c>
      <c r="AA195" s="4">
        <f t="shared" si="20"/>
        <v>24</v>
      </c>
      <c r="AB195" s="4" t="str">
        <f t="shared" si="29"/>
        <v>V24</v>
      </c>
      <c r="AC195" s="4" t="s">
        <v>229</v>
      </c>
      <c r="AE195" s="4">
        <v>1</v>
      </c>
      <c r="AI195" s="59" t="s">
        <v>462</v>
      </c>
      <c r="AK195" s="5" t="s">
        <v>504</v>
      </c>
      <c r="AL195" s="5" t="s">
        <v>1355</v>
      </c>
      <c r="AM195" s="30" t="s">
        <v>1355</v>
      </c>
      <c r="AN195" s="4" t="s">
        <v>1355</v>
      </c>
      <c r="AO195" s="5" t="s">
        <v>1355</v>
      </c>
      <c r="AP195" s="5" t="s">
        <v>1355</v>
      </c>
    </row>
    <row r="196" spans="1:42" ht="14.25" customHeight="1" x14ac:dyDescent="0.2">
      <c r="A196" s="28" t="str">
        <f t="shared" si="27"/>
        <v>Tanja</v>
      </c>
      <c r="B196" t="str">
        <f t="shared" si="26"/>
        <v>Vanhala</v>
      </c>
      <c r="C196" t="s">
        <v>464</v>
      </c>
      <c r="D196" s="28" t="s">
        <v>463</v>
      </c>
      <c r="E196" t="s">
        <v>87</v>
      </c>
      <c r="F196" s="4" t="str">
        <f>IF(H196="K","-","")</f>
        <v>-</v>
      </c>
      <c r="H196" s="7" t="s">
        <v>229</v>
      </c>
      <c r="L196" s="5" t="s">
        <v>2551</v>
      </c>
      <c r="S196" s="37"/>
      <c r="U196" s="4">
        <v>20</v>
      </c>
      <c r="W196" s="4">
        <v>22</v>
      </c>
      <c r="AA196" s="4">
        <f t="shared" si="20"/>
        <v>22</v>
      </c>
      <c r="AB196" s="4" t="str">
        <f t="shared" si="29"/>
        <v>K22</v>
      </c>
      <c r="AC196" s="4" t="s">
        <v>229</v>
      </c>
      <c r="AE196" s="4">
        <v>1</v>
      </c>
      <c r="AK196" s="5" t="s">
        <v>504</v>
      </c>
      <c r="AP196" s="5"/>
    </row>
    <row r="197" spans="1:42" ht="14.25" customHeight="1" x14ac:dyDescent="0.2">
      <c r="A197" s="28" t="str">
        <f t="shared" si="27"/>
        <v>Kari</v>
      </c>
      <c r="B197" t="str">
        <f t="shared" si="26"/>
        <v>Lahdenperä</v>
      </c>
      <c r="C197" t="s">
        <v>466</v>
      </c>
      <c r="D197" s="28" t="s">
        <v>465</v>
      </c>
      <c r="E197" t="s">
        <v>95</v>
      </c>
      <c r="F197" s="4" t="str">
        <f>IF(H197="K","-","")</f>
        <v>-</v>
      </c>
      <c r="H197" s="7" t="s">
        <v>229</v>
      </c>
      <c r="L197" s="5" t="s">
        <v>2552</v>
      </c>
      <c r="S197" s="37"/>
      <c r="U197" s="4">
        <v>20</v>
      </c>
      <c r="AA197" s="4">
        <f t="shared" si="20"/>
        <v>20</v>
      </c>
      <c r="AB197" s="4" t="str">
        <f t="shared" si="29"/>
        <v>K20</v>
      </c>
      <c r="AC197" s="4" t="s">
        <v>229</v>
      </c>
      <c r="AE197" s="4">
        <v>1</v>
      </c>
      <c r="AK197" s="5" t="s">
        <v>504</v>
      </c>
      <c r="AP197" s="5"/>
    </row>
    <row r="198" spans="1:42" ht="14.25" customHeight="1" x14ac:dyDescent="0.2">
      <c r="A198" s="28" t="str">
        <f t="shared" si="27"/>
        <v>Joni</v>
      </c>
      <c r="B198" t="str">
        <f t="shared" si="26"/>
        <v>Laiho</v>
      </c>
      <c r="C198" t="s">
        <v>477</v>
      </c>
      <c r="D198" s="28" t="s">
        <v>478</v>
      </c>
      <c r="E198" t="s">
        <v>479</v>
      </c>
      <c r="F198" s="4">
        <v>2</v>
      </c>
      <c r="H198" s="7" t="s">
        <v>229</v>
      </c>
      <c r="I198" s="19" t="s">
        <v>542</v>
      </c>
      <c r="J198" s="19"/>
      <c r="K198" s="19"/>
      <c r="L198" s="5" t="s">
        <v>2553</v>
      </c>
      <c r="Q198" s="30"/>
      <c r="S198" s="37"/>
      <c r="U198" s="4">
        <v>20</v>
      </c>
      <c r="V198" s="4">
        <v>21</v>
      </c>
      <c r="W198" s="4">
        <v>22</v>
      </c>
      <c r="AA198" s="4">
        <f t="shared" ref="AA198:AA261" si="30">MAX(R198:Y198)</f>
        <v>22</v>
      </c>
      <c r="AB198" s="4" t="str">
        <f t="shared" si="29"/>
        <v>K22</v>
      </c>
      <c r="AC198" s="4" t="s">
        <v>229</v>
      </c>
      <c r="AE198" s="4">
        <v>1</v>
      </c>
      <c r="AK198" s="5" t="s">
        <v>504</v>
      </c>
      <c r="AP198" s="5"/>
    </row>
    <row r="199" spans="1:42" ht="14.25" customHeight="1" x14ac:dyDescent="0.2">
      <c r="A199" s="28" t="str">
        <f t="shared" si="27"/>
        <v>Markus</v>
      </c>
      <c r="B199" t="str">
        <f t="shared" si="26"/>
        <v>Rauhalahti</v>
      </c>
      <c r="C199" t="s">
        <v>470</v>
      </c>
      <c r="D199" s="28" t="s">
        <v>469</v>
      </c>
      <c r="E199" t="s">
        <v>87</v>
      </c>
      <c r="F199" s="4">
        <v>1</v>
      </c>
      <c r="G199" s="7" t="s">
        <v>228</v>
      </c>
      <c r="L199" s="5" t="s">
        <v>2554</v>
      </c>
      <c r="S199" s="37"/>
      <c r="U199" s="4">
        <v>20</v>
      </c>
      <c r="Y199" s="4">
        <v>24</v>
      </c>
      <c r="AA199" s="4">
        <f t="shared" si="30"/>
        <v>24</v>
      </c>
      <c r="AB199" s="4" t="str">
        <f t="shared" si="29"/>
        <v>V24</v>
      </c>
      <c r="AC199" s="4" t="s">
        <v>229</v>
      </c>
      <c r="AE199" s="4">
        <v>1</v>
      </c>
      <c r="AI199" t="s">
        <v>470</v>
      </c>
      <c r="AK199" s="5" t="s">
        <v>504</v>
      </c>
      <c r="AL199" s="5" t="s">
        <v>1355</v>
      </c>
      <c r="AM199" s="30" t="s">
        <v>1355</v>
      </c>
      <c r="AN199" s="4" t="s">
        <v>1355</v>
      </c>
      <c r="AO199" s="5" t="s">
        <v>1355</v>
      </c>
      <c r="AP199" s="5" t="s">
        <v>1355</v>
      </c>
    </row>
    <row r="200" spans="1:42" ht="14.25" customHeight="1" x14ac:dyDescent="0.2">
      <c r="A200" s="28" t="str">
        <f t="shared" si="27"/>
        <v>Jeremias</v>
      </c>
      <c r="B200" t="str">
        <f t="shared" si="26"/>
        <v>Kangas</v>
      </c>
      <c r="C200" t="s">
        <v>472</v>
      </c>
      <c r="D200" s="28" t="s">
        <v>471</v>
      </c>
      <c r="E200" t="s">
        <v>473</v>
      </c>
      <c r="F200" s="4" t="s">
        <v>467</v>
      </c>
      <c r="H200" s="7" t="s">
        <v>229</v>
      </c>
      <c r="L200" s="5" t="s">
        <v>2555</v>
      </c>
      <c r="S200" s="37"/>
      <c r="U200" s="4">
        <v>20</v>
      </c>
      <c r="AA200" s="4">
        <f t="shared" si="30"/>
        <v>20</v>
      </c>
      <c r="AB200" s="4" t="str">
        <f t="shared" si="29"/>
        <v>K20</v>
      </c>
      <c r="AC200" s="4" t="s">
        <v>229</v>
      </c>
      <c r="AE200" s="4">
        <v>1</v>
      </c>
      <c r="AK200" s="5" t="s">
        <v>504</v>
      </c>
      <c r="AP200" s="5"/>
    </row>
    <row r="201" spans="1:42" ht="14.25" customHeight="1" x14ac:dyDescent="0.2">
      <c r="A201" s="28" t="str">
        <f t="shared" si="27"/>
        <v>Mikko</v>
      </c>
      <c r="B201" t="str">
        <f t="shared" si="26"/>
        <v>Revonniemi</v>
      </c>
      <c r="C201" t="s">
        <v>481</v>
      </c>
      <c r="D201" t="s">
        <v>480</v>
      </c>
      <c r="E201" t="s">
        <v>87</v>
      </c>
      <c r="F201" s="4" t="s">
        <v>467</v>
      </c>
      <c r="H201" s="7" t="s">
        <v>229</v>
      </c>
      <c r="L201" s="5" t="s">
        <v>2556</v>
      </c>
      <c r="S201" s="37"/>
      <c r="U201" s="4">
        <v>20</v>
      </c>
      <c r="AA201" s="4">
        <f t="shared" si="30"/>
        <v>20</v>
      </c>
      <c r="AB201" s="4" t="str">
        <f t="shared" si="29"/>
        <v>K20</v>
      </c>
      <c r="AC201" s="4" t="s">
        <v>229</v>
      </c>
      <c r="AE201" s="4">
        <v>1</v>
      </c>
      <c r="AK201" s="5" t="s">
        <v>504</v>
      </c>
      <c r="AP201" s="5"/>
    </row>
    <row r="202" spans="1:42" ht="14.25" customHeight="1" x14ac:dyDescent="0.2">
      <c r="A202" s="28" t="str">
        <f t="shared" si="27"/>
        <v>Elias</v>
      </c>
      <c r="B202" t="str">
        <f t="shared" si="26"/>
        <v>Andersson</v>
      </c>
      <c r="C202" t="s">
        <v>483</v>
      </c>
      <c r="D202" t="s">
        <v>482</v>
      </c>
      <c r="E202" t="s">
        <v>87</v>
      </c>
      <c r="F202" s="4" t="s">
        <v>467</v>
      </c>
      <c r="H202" s="7" t="s">
        <v>229</v>
      </c>
      <c r="L202" s="5" t="s">
        <v>2557</v>
      </c>
      <c r="S202" s="37"/>
      <c r="U202" s="4">
        <v>20</v>
      </c>
      <c r="V202" s="4">
        <v>21</v>
      </c>
      <c r="X202" s="4">
        <v>23</v>
      </c>
      <c r="AA202" s="4">
        <f t="shared" si="30"/>
        <v>23</v>
      </c>
      <c r="AB202" s="4" t="str">
        <f t="shared" si="29"/>
        <v>K23</v>
      </c>
      <c r="AC202" s="4" t="s">
        <v>229</v>
      </c>
      <c r="AE202" s="4">
        <v>1</v>
      </c>
      <c r="AK202" s="5" t="s">
        <v>504</v>
      </c>
      <c r="AP202" s="5"/>
    </row>
    <row r="203" spans="1:42" ht="14.25" customHeight="1" x14ac:dyDescent="0.2">
      <c r="A203" s="28" t="str">
        <f t="shared" si="27"/>
        <v>Juha</v>
      </c>
      <c r="B203" t="str">
        <f t="shared" si="26"/>
        <v>Klaavu</v>
      </c>
      <c r="C203" t="s">
        <v>475</v>
      </c>
      <c r="D203" s="28" t="s">
        <v>474</v>
      </c>
      <c r="E203" t="s">
        <v>87</v>
      </c>
      <c r="F203" s="4">
        <v>1</v>
      </c>
      <c r="G203" s="7" t="s">
        <v>228</v>
      </c>
      <c r="L203" s="5" t="s">
        <v>2558</v>
      </c>
      <c r="S203" s="37"/>
      <c r="U203" s="4">
        <v>20</v>
      </c>
      <c r="V203" s="4">
        <v>21</v>
      </c>
      <c r="Y203" s="4">
        <v>24</v>
      </c>
      <c r="AA203" s="4">
        <f t="shared" si="30"/>
        <v>24</v>
      </c>
      <c r="AB203" s="4" t="str">
        <f t="shared" si="29"/>
        <v>V24</v>
      </c>
      <c r="AC203" s="4" t="s">
        <v>229</v>
      </c>
      <c r="AE203" s="4">
        <v>1</v>
      </c>
      <c r="AI203" t="s">
        <v>475</v>
      </c>
      <c r="AK203" s="5" t="s">
        <v>504</v>
      </c>
      <c r="AL203" s="5" t="s">
        <v>1355</v>
      </c>
      <c r="AM203" s="30" t="s">
        <v>1355</v>
      </c>
      <c r="AN203" s="4" t="s">
        <v>1355</v>
      </c>
      <c r="AO203" s="5" t="s">
        <v>1355</v>
      </c>
      <c r="AP203" s="5" t="s">
        <v>1355</v>
      </c>
    </row>
    <row r="204" spans="1:42" ht="14.25" customHeight="1" x14ac:dyDescent="0.2">
      <c r="A204" s="28" t="str">
        <f t="shared" si="27"/>
        <v>Henrik</v>
      </c>
      <c r="B204" t="str">
        <f t="shared" si="26"/>
        <v>Honkanen</v>
      </c>
      <c r="C204" t="s">
        <v>484</v>
      </c>
      <c r="D204" s="28" t="s">
        <v>485</v>
      </c>
      <c r="E204" t="s">
        <v>87</v>
      </c>
      <c r="F204" s="4" t="s">
        <v>467</v>
      </c>
      <c r="H204" s="7" t="s">
        <v>229</v>
      </c>
      <c r="L204" s="5" t="s">
        <v>2559</v>
      </c>
      <c r="S204" s="37"/>
      <c r="U204" s="4">
        <v>20</v>
      </c>
      <c r="W204" s="4">
        <v>22</v>
      </c>
      <c r="AA204" s="4">
        <f t="shared" si="30"/>
        <v>22</v>
      </c>
      <c r="AB204" s="4" t="str">
        <f t="shared" si="29"/>
        <v>K22</v>
      </c>
      <c r="AC204" s="4" t="s">
        <v>229</v>
      </c>
      <c r="AE204" s="4">
        <v>1</v>
      </c>
      <c r="AK204" s="5" t="s">
        <v>504</v>
      </c>
      <c r="AP204" s="5"/>
    </row>
    <row r="205" spans="1:42" ht="14.25" customHeight="1" x14ac:dyDescent="0.2">
      <c r="A205" s="28" t="str">
        <f t="shared" si="27"/>
        <v>Markus</v>
      </c>
      <c r="B205" t="str">
        <f t="shared" si="26"/>
        <v>Nymalm</v>
      </c>
      <c r="C205" t="s">
        <v>486</v>
      </c>
      <c r="D205" s="28" t="s">
        <v>487</v>
      </c>
      <c r="E205" t="s">
        <v>87</v>
      </c>
      <c r="F205" s="4" t="s">
        <v>467</v>
      </c>
      <c r="H205" s="7" t="s">
        <v>229</v>
      </c>
      <c r="L205" s="5" t="s">
        <v>2560</v>
      </c>
      <c r="S205" s="37"/>
      <c r="U205" s="4">
        <v>20</v>
      </c>
      <c r="AA205" s="4">
        <f t="shared" si="30"/>
        <v>20</v>
      </c>
      <c r="AB205" s="4" t="str">
        <f t="shared" si="29"/>
        <v>K20</v>
      </c>
      <c r="AC205" s="4" t="s">
        <v>229</v>
      </c>
      <c r="AE205" s="4">
        <v>1</v>
      </c>
      <c r="AK205" s="5" t="s">
        <v>504</v>
      </c>
      <c r="AP205" s="5"/>
    </row>
    <row r="206" spans="1:42" ht="14.25" customHeight="1" x14ac:dyDescent="0.2">
      <c r="A206" s="28" t="str">
        <f t="shared" si="27"/>
        <v>Anne</v>
      </c>
      <c r="B206" t="str">
        <f t="shared" si="26"/>
        <v>Peränen</v>
      </c>
      <c r="C206" t="s">
        <v>488</v>
      </c>
      <c r="D206" s="28" t="s">
        <v>489</v>
      </c>
      <c r="E206" t="s">
        <v>490</v>
      </c>
      <c r="F206" s="4" t="s">
        <v>467</v>
      </c>
      <c r="H206" s="7" t="s">
        <v>229</v>
      </c>
      <c r="L206" s="5" t="s">
        <v>2561</v>
      </c>
      <c r="S206" s="37"/>
      <c r="U206" s="4">
        <v>20</v>
      </c>
      <c r="AA206" s="4">
        <f t="shared" si="30"/>
        <v>20</v>
      </c>
      <c r="AB206" s="4" t="str">
        <f t="shared" si="29"/>
        <v>K20</v>
      </c>
      <c r="AC206" s="4" t="s">
        <v>229</v>
      </c>
      <c r="AE206" s="4">
        <v>1</v>
      </c>
      <c r="AK206" s="5" t="s">
        <v>504</v>
      </c>
      <c r="AP206" s="5"/>
    </row>
    <row r="207" spans="1:42" ht="14.25" customHeight="1" x14ac:dyDescent="0.2">
      <c r="A207" s="28" t="s">
        <v>499</v>
      </c>
      <c r="B207" t="s">
        <v>500</v>
      </c>
      <c r="C207" t="s">
        <v>501</v>
      </c>
      <c r="D207" s="28" t="s">
        <v>2100</v>
      </c>
      <c r="E207" t="s">
        <v>92</v>
      </c>
      <c r="F207" s="4" t="s">
        <v>467</v>
      </c>
      <c r="H207" s="7" t="s">
        <v>229</v>
      </c>
      <c r="L207" s="5" t="s">
        <v>2562</v>
      </c>
      <c r="S207" s="37"/>
      <c r="U207" s="4">
        <v>20</v>
      </c>
      <c r="V207" s="4">
        <v>21</v>
      </c>
      <c r="W207" s="4">
        <v>22</v>
      </c>
      <c r="X207" s="4">
        <v>23</v>
      </c>
      <c r="Y207" s="4">
        <v>24</v>
      </c>
      <c r="AA207" s="4">
        <f t="shared" si="30"/>
        <v>24</v>
      </c>
      <c r="AB207" s="4" t="str">
        <f t="shared" si="29"/>
        <v>K24</v>
      </c>
      <c r="AC207" s="4" t="s">
        <v>229</v>
      </c>
      <c r="AE207" s="4">
        <v>1</v>
      </c>
      <c r="AK207" s="5" t="s">
        <v>504</v>
      </c>
      <c r="AP207" s="5"/>
    </row>
    <row r="208" spans="1:42" ht="14.25" customHeight="1" x14ac:dyDescent="0.2">
      <c r="A208" s="28" t="str">
        <f>IF(ISERR(FIND(" ",D208)),"",LEFT(D208,FIND(" ",D208)-1))</f>
        <v>Martti</v>
      </c>
      <c r="B208" t="str">
        <f t="shared" ref="B208:B275" si="31">TRIM(RIGHT(SUBSTITUTE(D208," ",REPT(" ",LEN(D208))),LEN(D208)))</f>
        <v>Sirkkola</v>
      </c>
      <c r="C208" t="s">
        <v>503</v>
      </c>
      <c r="D208" s="28" t="s">
        <v>502</v>
      </c>
      <c r="E208" t="s">
        <v>87</v>
      </c>
      <c r="F208" s="4" t="s">
        <v>467</v>
      </c>
      <c r="H208" s="7" t="s">
        <v>229</v>
      </c>
      <c r="L208" s="5" t="s">
        <v>2563</v>
      </c>
      <c r="S208" s="37"/>
      <c r="U208" s="4">
        <v>20</v>
      </c>
      <c r="V208" s="4">
        <v>21</v>
      </c>
      <c r="W208" s="4">
        <v>22</v>
      </c>
      <c r="AA208" s="4">
        <f t="shared" si="30"/>
        <v>22</v>
      </c>
      <c r="AB208" s="4" t="str">
        <f t="shared" si="29"/>
        <v>K22</v>
      </c>
      <c r="AC208" s="4" t="s">
        <v>229</v>
      </c>
      <c r="AE208" s="4">
        <v>1</v>
      </c>
      <c r="AK208" s="5" t="s">
        <v>504</v>
      </c>
      <c r="AP208" s="5"/>
    </row>
    <row r="209" spans="1:42" ht="14.25" customHeight="1" x14ac:dyDescent="0.2">
      <c r="A209" s="28" t="str">
        <f>IF(ISERR(FIND(" ",D209)),"",LEFT(D209,FIND(" ",D209)-1))</f>
        <v>Timo</v>
      </c>
      <c r="B209" t="str">
        <f t="shared" si="31"/>
        <v>Pitkäjärvi</v>
      </c>
      <c r="C209" s="50"/>
      <c r="D209" s="28" t="s">
        <v>515</v>
      </c>
      <c r="E209" t="s">
        <v>860</v>
      </c>
      <c r="F209" s="4">
        <v>1</v>
      </c>
      <c r="G209" s="7" t="s">
        <v>228</v>
      </c>
      <c r="L209" s="5" t="s">
        <v>2564</v>
      </c>
      <c r="S209" s="37"/>
      <c r="V209" s="4">
        <v>21</v>
      </c>
      <c r="AA209" s="4">
        <f t="shared" si="30"/>
        <v>21</v>
      </c>
      <c r="AB209" s="4" t="str">
        <f t="shared" si="29"/>
        <v>V21</v>
      </c>
      <c r="AC209" s="4" t="s">
        <v>229</v>
      </c>
      <c r="AE209" s="4">
        <v>1</v>
      </c>
      <c r="AK209" s="5" t="s">
        <v>504</v>
      </c>
      <c r="AL209" s="5" t="s">
        <v>1355</v>
      </c>
      <c r="AM209" s="30" t="s">
        <v>1355</v>
      </c>
      <c r="AN209" s="4" t="s">
        <v>1355</v>
      </c>
      <c r="AO209" s="5" t="s">
        <v>1355</v>
      </c>
      <c r="AP209" s="5" t="s">
        <v>1355</v>
      </c>
    </row>
    <row r="210" spans="1:42" ht="14.25" customHeight="1" x14ac:dyDescent="0.2">
      <c r="A210" s="28" t="s">
        <v>506</v>
      </c>
      <c r="B210" t="str">
        <f t="shared" si="31"/>
        <v>Veteläinen</v>
      </c>
      <c r="C210" t="s">
        <v>508</v>
      </c>
      <c r="D210" s="28" t="s">
        <v>507</v>
      </c>
      <c r="E210" t="s">
        <v>92</v>
      </c>
      <c r="F210" s="4">
        <v>1</v>
      </c>
      <c r="G210" s="7" t="s">
        <v>228</v>
      </c>
      <c r="L210" s="5" t="s">
        <v>2565</v>
      </c>
      <c r="S210" s="37"/>
      <c r="U210" s="4">
        <v>20</v>
      </c>
      <c r="V210" s="4">
        <v>21</v>
      </c>
      <c r="W210" s="4">
        <v>22</v>
      </c>
      <c r="AA210" s="4">
        <f t="shared" si="30"/>
        <v>22</v>
      </c>
      <c r="AB210" s="4" t="str">
        <f t="shared" si="29"/>
        <v>V22</v>
      </c>
      <c r="AC210" s="4" t="s">
        <v>229</v>
      </c>
      <c r="AE210" s="4">
        <v>1</v>
      </c>
      <c r="AI210" t="s">
        <v>508</v>
      </c>
      <c r="AK210" s="5" t="s">
        <v>504</v>
      </c>
      <c r="AL210" s="5" t="s">
        <v>1355</v>
      </c>
      <c r="AM210" s="30" t="s">
        <v>1355</v>
      </c>
      <c r="AN210" s="4" t="s">
        <v>1355</v>
      </c>
      <c r="AO210" s="5" t="s">
        <v>1355</v>
      </c>
      <c r="AP210" s="5" t="s">
        <v>1355</v>
      </c>
    </row>
    <row r="211" spans="1:42" ht="14.25" customHeight="1" x14ac:dyDescent="0.2">
      <c r="A211" s="28" t="str">
        <f t="shared" ref="A211:A275" si="32">IF(ISERR(FIND(" ",D211)),"",LEFT(D211,FIND(" ",D211)-1))</f>
        <v>Ville</v>
      </c>
      <c r="B211" t="str">
        <f t="shared" si="31"/>
        <v>Setälä</v>
      </c>
      <c r="C211" t="s">
        <v>510</v>
      </c>
      <c r="D211" s="28" t="s">
        <v>509</v>
      </c>
      <c r="E211" t="s">
        <v>511</v>
      </c>
      <c r="F211" s="4" t="s">
        <v>467</v>
      </c>
      <c r="H211" s="7" t="s">
        <v>229</v>
      </c>
      <c r="L211" s="5" t="s">
        <v>2566</v>
      </c>
      <c r="S211" s="37"/>
      <c r="U211" s="4">
        <v>20</v>
      </c>
      <c r="AA211" s="4">
        <f t="shared" si="30"/>
        <v>20</v>
      </c>
      <c r="AB211" s="4" t="str">
        <f t="shared" si="29"/>
        <v>K20</v>
      </c>
      <c r="AC211" s="4" t="s">
        <v>229</v>
      </c>
      <c r="AE211" s="4">
        <v>1</v>
      </c>
      <c r="AK211" s="5" t="s">
        <v>504</v>
      </c>
      <c r="AP211" s="5"/>
    </row>
    <row r="212" spans="1:42" ht="14.25" customHeight="1" x14ac:dyDescent="0.2">
      <c r="A212" s="28" t="str">
        <f t="shared" si="32"/>
        <v>Elli</v>
      </c>
      <c r="B212" t="str">
        <f t="shared" si="31"/>
        <v>Kurkikangas</v>
      </c>
      <c r="C212" t="s">
        <v>514</v>
      </c>
      <c r="D212" s="28" t="s">
        <v>513</v>
      </c>
      <c r="E212" t="s">
        <v>87</v>
      </c>
      <c r="F212" s="4">
        <v>1</v>
      </c>
      <c r="G212" s="7" t="s">
        <v>228</v>
      </c>
      <c r="L212" s="5" t="s">
        <v>2567</v>
      </c>
      <c r="S212" s="37"/>
      <c r="U212" s="4">
        <v>20</v>
      </c>
      <c r="AA212" s="4">
        <f t="shared" si="30"/>
        <v>20</v>
      </c>
      <c r="AB212" s="4" t="str">
        <f t="shared" si="29"/>
        <v>V20</v>
      </c>
      <c r="AC212" s="4" t="s">
        <v>229</v>
      </c>
      <c r="AE212" s="4">
        <v>1</v>
      </c>
      <c r="AI212" t="s">
        <v>514</v>
      </c>
      <c r="AK212" s="5" t="s">
        <v>504</v>
      </c>
      <c r="AL212" s="5" t="s">
        <v>1355</v>
      </c>
      <c r="AM212" s="30" t="s">
        <v>1355</v>
      </c>
      <c r="AN212" s="4" t="s">
        <v>1355</v>
      </c>
      <c r="AO212" s="5" t="s">
        <v>1355</v>
      </c>
      <c r="AP212" s="5" t="s">
        <v>1355</v>
      </c>
    </row>
    <row r="213" spans="1:42" ht="14.25" customHeight="1" x14ac:dyDescent="0.2">
      <c r="A213" s="28" t="str">
        <f t="shared" si="32"/>
        <v>Heidi</v>
      </c>
      <c r="B213" t="str">
        <f t="shared" si="31"/>
        <v>Virtanen</v>
      </c>
      <c r="C213" t="s">
        <v>519</v>
      </c>
      <c r="D213" s="28" t="s">
        <v>518</v>
      </c>
      <c r="E213" t="s">
        <v>446</v>
      </c>
      <c r="F213" s="4" t="s">
        <v>467</v>
      </c>
      <c r="H213" s="7" t="s">
        <v>229</v>
      </c>
      <c r="L213" s="5" t="s">
        <v>2567</v>
      </c>
      <c r="S213" s="37"/>
      <c r="U213" s="4">
        <v>20</v>
      </c>
      <c r="X213" s="4">
        <v>23</v>
      </c>
      <c r="AA213" s="4">
        <f t="shared" si="30"/>
        <v>23</v>
      </c>
      <c r="AB213" s="4" t="str">
        <f t="shared" si="29"/>
        <v>K23</v>
      </c>
      <c r="AC213" s="4" t="s">
        <v>229</v>
      </c>
      <c r="AE213" s="4">
        <v>1</v>
      </c>
      <c r="AK213" s="5" t="s">
        <v>504</v>
      </c>
      <c r="AP213" s="5"/>
    </row>
    <row r="214" spans="1:42" ht="14.25" customHeight="1" x14ac:dyDescent="0.2">
      <c r="A214" s="28" t="str">
        <f t="shared" si="32"/>
        <v>Hanna</v>
      </c>
      <c r="B214" t="str">
        <f t="shared" si="31"/>
        <v>Friman</v>
      </c>
      <c r="C214" t="s">
        <v>520</v>
      </c>
      <c r="D214" s="28" t="s">
        <v>521</v>
      </c>
      <c r="E214" t="s">
        <v>1673</v>
      </c>
      <c r="F214" s="4" t="s">
        <v>467</v>
      </c>
      <c r="H214" s="7" t="s">
        <v>229</v>
      </c>
      <c r="L214" s="5" t="s">
        <v>2568</v>
      </c>
      <c r="S214" s="37"/>
      <c r="U214" s="4">
        <v>20</v>
      </c>
      <c r="AA214" s="4">
        <f t="shared" si="30"/>
        <v>20</v>
      </c>
      <c r="AB214" s="4" t="str">
        <f t="shared" si="29"/>
        <v>K20</v>
      </c>
      <c r="AC214" s="4" t="s">
        <v>229</v>
      </c>
      <c r="AE214" s="4">
        <v>1</v>
      </c>
      <c r="AK214" s="5" t="s">
        <v>504</v>
      </c>
      <c r="AP214" s="5"/>
    </row>
    <row r="215" spans="1:42" ht="14.25" customHeight="1" x14ac:dyDescent="0.2">
      <c r="A215" s="28" t="str">
        <f t="shared" si="32"/>
        <v>Perttu</v>
      </c>
      <c r="B215" t="str">
        <f t="shared" si="31"/>
        <v>Aaltonen</v>
      </c>
      <c r="C215" t="s">
        <v>522</v>
      </c>
      <c r="D215" s="28" t="s">
        <v>524</v>
      </c>
      <c r="E215" t="s">
        <v>523</v>
      </c>
      <c r="F215" s="4" t="s">
        <v>467</v>
      </c>
      <c r="H215" s="7" t="s">
        <v>229</v>
      </c>
      <c r="L215" s="5" t="s">
        <v>2568</v>
      </c>
      <c r="S215" s="37"/>
      <c r="U215" s="4">
        <v>20</v>
      </c>
      <c r="V215" s="4">
        <v>21</v>
      </c>
      <c r="W215" s="4">
        <v>22</v>
      </c>
      <c r="X215" s="4">
        <v>23</v>
      </c>
      <c r="Y215" s="4">
        <v>24</v>
      </c>
      <c r="AA215" s="4">
        <f t="shared" si="30"/>
        <v>24</v>
      </c>
      <c r="AB215" s="4" t="str">
        <f t="shared" si="29"/>
        <v>K24</v>
      </c>
      <c r="AC215" s="4" t="s">
        <v>229</v>
      </c>
      <c r="AE215" s="4">
        <v>1</v>
      </c>
      <c r="AK215" s="5" t="s">
        <v>504</v>
      </c>
      <c r="AP215" s="5"/>
    </row>
    <row r="216" spans="1:42" ht="14.25" customHeight="1" x14ac:dyDescent="0.2">
      <c r="A216" s="28" t="str">
        <f t="shared" si="32"/>
        <v>Leevi</v>
      </c>
      <c r="B216" t="str">
        <f t="shared" si="31"/>
        <v>Kerkelä</v>
      </c>
      <c r="C216" s="50" t="s">
        <v>517</v>
      </c>
      <c r="D216" s="28" t="s">
        <v>516</v>
      </c>
      <c r="F216" s="4">
        <v>1</v>
      </c>
      <c r="G216" s="7" t="s">
        <v>228</v>
      </c>
      <c r="L216" s="5" t="s">
        <v>2569</v>
      </c>
      <c r="S216" s="37"/>
      <c r="AA216" s="4">
        <f t="shared" si="30"/>
        <v>0</v>
      </c>
      <c r="AB216" s="4" t="str">
        <f t="shared" si="29"/>
        <v>V0</v>
      </c>
      <c r="AE216" s="4">
        <v>1</v>
      </c>
      <c r="AJ216" s="69" t="s">
        <v>517</v>
      </c>
      <c r="AK216" s="5" t="s">
        <v>504</v>
      </c>
      <c r="AP216" s="5"/>
    </row>
    <row r="217" spans="1:42" ht="14.25" customHeight="1" x14ac:dyDescent="0.2">
      <c r="A217" s="28" t="str">
        <f t="shared" si="32"/>
        <v>Otso</v>
      </c>
      <c r="B217" t="str">
        <f t="shared" si="31"/>
        <v>Viiskanta</v>
      </c>
      <c r="C217" t="s">
        <v>526</v>
      </c>
      <c r="D217" s="28" t="s">
        <v>525</v>
      </c>
      <c r="E217" t="s">
        <v>95</v>
      </c>
      <c r="F217" s="4">
        <v>1</v>
      </c>
      <c r="H217" s="7" t="s">
        <v>229</v>
      </c>
      <c r="I217" s="19" t="s">
        <v>542</v>
      </c>
      <c r="J217" s="19"/>
      <c r="K217" s="19"/>
      <c r="L217" s="5" t="s">
        <v>2570</v>
      </c>
      <c r="Q217" s="30"/>
      <c r="S217" s="37"/>
      <c r="U217" s="4">
        <v>20</v>
      </c>
      <c r="AA217" s="4">
        <f t="shared" si="30"/>
        <v>20</v>
      </c>
      <c r="AB217" s="4" t="str">
        <f t="shared" si="29"/>
        <v>K20</v>
      </c>
      <c r="AC217" s="4" t="s">
        <v>229</v>
      </c>
      <c r="AE217" s="4">
        <v>1</v>
      </c>
      <c r="AK217" s="5" t="s">
        <v>504</v>
      </c>
      <c r="AP217" s="5"/>
    </row>
    <row r="218" spans="1:42" ht="14.25" customHeight="1" x14ac:dyDescent="0.2">
      <c r="A218" s="28" t="str">
        <f t="shared" si="32"/>
        <v>Esa</v>
      </c>
      <c r="B218" t="str">
        <f t="shared" si="31"/>
        <v>Nordberg</v>
      </c>
      <c r="C218" t="s">
        <v>529</v>
      </c>
      <c r="D218" s="28" t="s">
        <v>527</v>
      </c>
      <c r="E218" t="s">
        <v>528</v>
      </c>
      <c r="F218" s="4" t="s">
        <v>467</v>
      </c>
      <c r="H218" s="7" t="s">
        <v>229</v>
      </c>
      <c r="L218" s="5" t="s">
        <v>2571</v>
      </c>
      <c r="S218" s="37"/>
      <c r="U218" s="4">
        <v>20</v>
      </c>
      <c r="AA218" s="4">
        <f t="shared" si="30"/>
        <v>20</v>
      </c>
      <c r="AB218" s="4" t="str">
        <f t="shared" si="29"/>
        <v>K20</v>
      </c>
      <c r="AC218" s="4" t="s">
        <v>229</v>
      </c>
      <c r="AE218" s="4">
        <v>1</v>
      </c>
      <c r="AK218" s="5" t="s">
        <v>504</v>
      </c>
      <c r="AP218" s="5"/>
    </row>
    <row r="219" spans="1:42" ht="14.25" customHeight="1" x14ac:dyDescent="0.2">
      <c r="A219" s="28" t="str">
        <f t="shared" si="32"/>
        <v>Martti</v>
      </c>
      <c r="B219" t="str">
        <f t="shared" si="31"/>
        <v>Vapalahti</v>
      </c>
      <c r="C219" s="50" t="s">
        <v>2793</v>
      </c>
      <c r="D219" s="28" t="s">
        <v>530</v>
      </c>
      <c r="E219" t="s">
        <v>96</v>
      </c>
      <c r="F219" s="4" t="s">
        <v>467</v>
      </c>
      <c r="H219" s="7" t="s">
        <v>229</v>
      </c>
      <c r="L219" s="5" t="s">
        <v>2572</v>
      </c>
      <c r="S219" s="37"/>
      <c r="U219" s="4">
        <v>20</v>
      </c>
      <c r="V219" s="4">
        <v>21</v>
      </c>
      <c r="W219" s="4">
        <v>22</v>
      </c>
      <c r="X219" s="4">
        <v>23</v>
      </c>
      <c r="Y219" s="4">
        <v>24</v>
      </c>
      <c r="AA219" s="4">
        <f t="shared" si="30"/>
        <v>24</v>
      </c>
      <c r="AB219" s="4" t="str">
        <f t="shared" si="29"/>
        <v>K24</v>
      </c>
      <c r="AC219" s="4" t="s">
        <v>229</v>
      </c>
      <c r="AE219" s="4">
        <v>1</v>
      </c>
      <c r="AK219" s="5" t="s">
        <v>504</v>
      </c>
      <c r="AP219" s="5"/>
    </row>
    <row r="220" spans="1:42" ht="14.25" customHeight="1" x14ac:dyDescent="0.2">
      <c r="A220" s="28" t="str">
        <f t="shared" si="32"/>
        <v>Merika</v>
      </c>
      <c r="B220" t="str">
        <f t="shared" si="31"/>
        <v>Enne</v>
      </c>
      <c r="C220" t="s">
        <v>533</v>
      </c>
      <c r="D220" s="28" t="s">
        <v>532</v>
      </c>
      <c r="E220" t="s">
        <v>88</v>
      </c>
      <c r="F220" s="4" t="s">
        <v>467</v>
      </c>
      <c r="H220" s="7" t="s">
        <v>229</v>
      </c>
      <c r="L220" s="5" t="s">
        <v>2573</v>
      </c>
      <c r="S220" s="37"/>
      <c r="U220" s="4">
        <v>20</v>
      </c>
      <c r="W220" s="4">
        <v>22</v>
      </c>
      <c r="Y220" s="4">
        <v>24</v>
      </c>
      <c r="AA220" s="4">
        <f t="shared" si="30"/>
        <v>24</v>
      </c>
      <c r="AB220" s="4" t="str">
        <f t="shared" si="29"/>
        <v>K24</v>
      </c>
      <c r="AC220" s="4" t="s">
        <v>229</v>
      </c>
      <c r="AE220" s="4">
        <v>1</v>
      </c>
      <c r="AK220" s="5" t="s">
        <v>504</v>
      </c>
      <c r="AP220" s="5"/>
    </row>
    <row r="221" spans="1:42" ht="14.25" customHeight="1" x14ac:dyDescent="0.2">
      <c r="A221" s="28" t="str">
        <f t="shared" si="32"/>
        <v>Lauri</v>
      </c>
      <c r="B221" t="str">
        <f t="shared" si="31"/>
        <v>Sarkonen</v>
      </c>
      <c r="C221" t="s">
        <v>536</v>
      </c>
      <c r="D221" s="28" t="s">
        <v>534</v>
      </c>
      <c r="E221" t="s">
        <v>535</v>
      </c>
      <c r="F221" s="4" t="s">
        <v>467</v>
      </c>
      <c r="H221" s="7" t="s">
        <v>229</v>
      </c>
      <c r="L221" s="5" t="s">
        <v>2574</v>
      </c>
      <c r="S221" s="37"/>
      <c r="U221" s="4">
        <v>20</v>
      </c>
      <c r="AA221" s="4">
        <f t="shared" si="30"/>
        <v>20</v>
      </c>
      <c r="AB221" s="4" t="str">
        <f t="shared" si="29"/>
        <v>K20</v>
      </c>
      <c r="AC221" s="4" t="s">
        <v>229</v>
      </c>
      <c r="AE221" s="4">
        <v>1</v>
      </c>
      <c r="AK221" s="5" t="s">
        <v>504</v>
      </c>
      <c r="AP221" s="5"/>
    </row>
    <row r="222" spans="1:42" ht="14.25" customHeight="1" x14ac:dyDescent="0.2">
      <c r="A222" s="28" t="str">
        <f t="shared" si="32"/>
        <v>Johanna</v>
      </c>
      <c r="B222" t="str">
        <f t="shared" si="31"/>
        <v>Tiri</v>
      </c>
      <c r="C222" s="39" t="s">
        <v>775</v>
      </c>
      <c r="D222" s="28" t="s">
        <v>774</v>
      </c>
      <c r="I222" s="7" t="s">
        <v>542</v>
      </c>
      <c r="L222" s="5" t="s">
        <v>2575</v>
      </c>
      <c r="S222" s="37"/>
      <c r="AA222" s="4">
        <f t="shared" si="30"/>
        <v>0</v>
      </c>
      <c r="AE222" s="4">
        <v>1</v>
      </c>
      <c r="AK222" s="5" t="s">
        <v>504</v>
      </c>
      <c r="AP222" s="5"/>
    </row>
    <row r="223" spans="1:42" ht="14.25" customHeight="1" x14ac:dyDescent="0.2">
      <c r="A223" s="28" t="str">
        <f t="shared" si="32"/>
        <v>Max</v>
      </c>
      <c r="B223" t="str">
        <f t="shared" si="31"/>
        <v>Blomster</v>
      </c>
      <c r="C223" t="s">
        <v>537</v>
      </c>
      <c r="D223" s="28" t="s">
        <v>538</v>
      </c>
      <c r="E223" t="s">
        <v>86</v>
      </c>
      <c r="F223" s="4" t="s">
        <v>467</v>
      </c>
      <c r="H223" s="7" t="s">
        <v>229</v>
      </c>
      <c r="L223" s="5" t="s">
        <v>2576</v>
      </c>
      <c r="S223" s="37"/>
      <c r="U223" s="4">
        <v>20</v>
      </c>
      <c r="V223" s="4">
        <v>21</v>
      </c>
      <c r="W223" s="4">
        <v>22</v>
      </c>
      <c r="X223" s="4">
        <v>23</v>
      </c>
      <c r="Y223" s="4">
        <v>24</v>
      </c>
      <c r="AA223" s="4">
        <f t="shared" si="30"/>
        <v>24</v>
      </c>
      <c r="AB223" s="4" t="str">
        <f t="shared" ref="AB223:AB268" si="33">CONCATENATE(G223,H223,AA223)</f>
        <v>K24</v>
      </c>
      <c r="AC223" s="4" t="s">
        <v>229</v>
      </c>
      <c r="AE223" s="4">
        <v>1</v>
      </c>
      <c r="AK223" s="5" t="s">
        <v>504</v>
      </c>
      <c r="AP223" s="5"/>
    </row>
    <row r="224" spans="1:42" ht="14.25" customHeight="1" x14ac:dyDescent="0.2">
      <c r="A224" s="28" t="str">
        <f t="shared" si="32"/>
        <v>Kimmo</v>
      </c>
      <c r="B224" t="str">
        <f t="shared" si="31"/>
        <v>Wargelin</v>
      </c>
      <c r="C224" t="s">
        <v>540</v>
      </c>
      <c r="D224" s="28" t="s">
        <v>539</v>
      </c>
      <c r="E224" t="s">
        <v>95</v>
      </c>
      <c r="F224" s="4" t="s">
        <v>467</v>
      </c>
      <c r="H224" s="7" t="s">
        <v>229</v>
      </c>
      <c r="L224" s="5" t="s">
        <v>2577</v>
      </c>
      <c r="S224" s="37"/>
      <c r="U224" s="4">
        <v>20</v>
      </c>
      <c r="X224" s="4">
        <v>23</v>
      </c>
      <c r="AA224" s="4">
        <f t="shared" si="30"/>
        <v>23</v>
      </c>
      <c r="AB224" s="4" t="str">
        <f t="shared" si="33"/>
        <v>K23</v>
      </c>
      <c r="AC224" s="4" t="s">
        <v>229</v>
      </c>
      <c r="AE224" s="4">
        <v>1</v>
      </c>
      <c r="AK224" s="5" t="s">
        <v>504</v>
      </c>
      <c r="AP224" s="5"/>
    </row>
    <row r="225" spans="1:42" ht="14.25" customHeight="1" x14ac:dyDescent="0.2">
      <c r="A225" s="28" t="str">
        <f t="shared" si="32"/>
        <v>Johanna</v>
      </c>
      <c r="B225" t="str">
        <f t="shared" si="31"/>
        <v>Linna</v>
      </c>
      <c r="C225" t="s">
        <v>760</v>
      </c>
      <c r="D225" s="28" t="s">
        <v>761</v>
      </c>
      <c r="E225" t="s">
        <v>96</v>
      </c>
      <c r="F225" s="4" t="str">
        <f t="shared" ref="F225:F227" si="34">IF(H225="K","-","")</f>
        <v>-</v>
      </c>
      <c r="H225" s="7" t="s">
        <v>229</v>
      </c>
      <c r="L225" s="5" t="s">
        <v>2578</v>
      </c>
      <c r="S225" s="37"/>
      <c r="U225" s="4">
        <v>20</v>
      </c>
      <c r="AA225" s="4">
        <f t="shared" si="30"/>
        <v>20</v>
      </c>
      <c r="AB225" s="4" t="str">
        <f t="shared" si="33"/>
        <v>K20</v>
      </c>
      <c r="AC225" s="4" t="s">
        <v>229</v>
      </c>
      <c r="AE225" s="4">
        <v>1</v>
      </c>
      <c r="AK225" s="5" t="s">
        <v>504</v>
      </c>
      <c r="AP225" s="5"/>
    </row>
    <row r="226" spans="1:42" ht="14.25" customHeight="1" x14ac:dyDescent="0.2">
      <c r="A226" s="28" t="str">
        <f t="shared" si="32"/>
        <v>Anni</v>
      </c>
      <c r="B226" t="str">
        <f t="shared" si="31"/>
        <v>Suikkanen</v>
      </c>
      <c r="C226" t="s">
        <v>763</v>
      </c>
      <c r="D226" s="28" t="s">
        <v>762</v>
      </c>
      <c r="E226" t="s">
        <v>87</v>
      </c>
      <c r="F226" s="4" t="str">
        <f t="shared" si="34"/>
        <v>-</v>
      </c>
      <c r="H226" s="7" t="s">
        <v>229</v>
      </c>
      <c r="L226" s="5" t="s">
        <v>2578</v>
      </c>
      <c r="S226" s="37"/>
      <c r="U226" s="4">
        <v>20</v>
      </c>
      <c r="AA226" s="4">
        <f t="shared" si="30"/>
        <v>20</v>
      </c>
      <c r="AB226" s="4" t="str">
        <f t="shared" si="33"/>
        <v>K20</v>
      </c>
      <c r="AC226" s="4" t="s">
        <v>229</v>
      </c>
      <c r="AE226" s="4">
        <v>1</v>
      </c>
      <c r="AK226" s="5" t="s">
        <v>504</v>
      </c>
      <c r="AP226" s="5"/>
    </row>
    <row r="227" spans="1:42" ht="14.25" customHeight="1" x14ac:dyDescent="0.2">
      <c r="A227" s="28" t="str">
        <f t="shared" si="32"/>
        <v>Antti</v>
      </c>
      <c r="B227" t="str">
        <f t="shared" si="31"/>
        <v>Kitkala</v>
      </c>
      <c r="C227" s="39" t="s">
        <v>765</v>
      </c>
      <c r="D227" s="28" t="s">
        <v>764</v>
      </c>
      <c r="E227" t="s">
        <v>92</v>
      </c>
      <c r="F227" s="4" t="str">
        <f t="shared" si="34"/>
        <v>-</v>
      </c>
      <c r="H227" s="7" t="s">
        <v>229</v>
      </c>
      <c r="L227" s="5" t="s">
        <v>2578</v>
      </c>
      <c r="S227" s="37"/>
      <c r="U227" s="4">
        <v>20</v>
      </c>
      <c r="AA227" s="4">
        <f t="shared" si="30"/>
        <v>20</v>
      </c>
      <c r="AB227" s="4" t="str">
        <f t="shared" si="33"/>
        <v>K20</v>
      </c>
      <c r="AC227" s="4" t="s">
        <v>229</v>
      </c>
      <c r="AE227" s="4">
        <v>1</v>
      </c>
      <c r="AK227" s="5" t="s">
        <v>504</v>
      </c>
      <c r="AP227" s="5"/>
    </row>
    <row r="228" spans="1:42" ht="14.25" x14ac:dyDescent="0.2">
      <c r="A228" s="28" t="str">
        <f t="shared" si="32"/>
        <v>Saskia</v>
      </c>
      <c r="B228" t="str">
        <f t="shared" si="31"/>
        <v>Salomaa</v>
      </c>
      <c r="C228" s="39" t="s">
        <v>773</v>
      </c>
      <c r="D228" s="28" t="s">
        <v>772</v>
      </c>
      <c r="F228" s="4">
        <v>1</v>
      </c>
      <c r="G228" s="7" t="s">
        <v>228</v>
      </c>
      <c r="L228" s="5" t="s">
        <v>3000</v>
      </c>
      <c r="Q228" s="6">
        <v>44145</v>
      </c>
      <c r="S228" s="37"/>
      <c r="Y228" s="4">
        <v>24</v>
      </c>
      <c r="AA228" s="4">
        <f t="shared" si="30"/>
        <v>24</v>
      </c>
      <c r="AB228" s="4" t="str">
        <f t="shared" si="33"/>
        <v>V24</v>
      </c>
      <c r="AE228" s="4">
        <v>1</v>
      </c>
      <c r="AI228" t="s">
        <v>773</v>
      </c>
      <c r="AK228" s="5" t="s">
        <v>504</v>
      </c>
      <c r="AL228" s="5" t="s">
        <v>1355</v>
      </c>
      <c r="AM228" s="30" t="s">
        <v>1355</v>
      </c>
      <c r="AN228" s="4" t="s">
        <v>1355</v>
      </c>
      <c r="AO228" s="5" t="s">
        <v>1355</v>
      </c>
      <c r="AP228" s="5" t="s">
        <v>1355</v>
      </c>
    </row>
    <row r="229" spans="1:42" ht="14.25" x14ac:dyDescent="0.2">
      <c r="A229" s="28" t="s">
        <v>2807</v>
      </c>
      <c r="B229" t="s">
        <v>2846</v>
      </c>
      <c r="C229" s="39"/>
      <c r="D229" s="28"/>
      <c r="F229" s="4">
        <v>1</v>
      </c>
      <c r="I229" s="7" t="s">
        <v>542</v>
      </c>
      <c r="L229" s="5" t="s">
        <v>2579</v>
      </c>
      <c r="S229" s="37"/>
      <c r="AA229" s="4">
        <f t="shared" si="30"/>
        <v>0</v>
      </c>
      <c r="AB229" s="4" t="str">
        <f t="shared" si="33"/>
        <v>0</v>
      </c>
      <c r="AE229" s="4">
        <v>1</v>
      </c>
      <c r="AH229" t="s">
        <v>3149</v>
      </c>
      <c r="AK229" s="5" t="s">
        <v>504</v>
      </c>
      <c r="AP229" s="5"/>
    </row>
    <row r="230" spans="1:42" ht="14.25" x14ac:dyDescent="0.2">
      <c r="A230" s="28" t="str">
        <f t="shared" si="32"/>
        <v>Vilma</v>
      </c>
      <c r="B230" t="str">
        <f t="shared" si="31"/>
        <v>Vilhunen</v>
      </c>
      <c r="C230" s="39" t="s">
        <v>776</v>
      </c>
      <c r="D230" s="28" t="s">
        <v>777</v>
      </c>
      <c r="E230" t="s">
        <v>88</v>
      </c>
      <c r="G230" s="7" t="s">
        <v>228</v>
      </c>
      <c r="L230" s="5" t="s">
        <v>2580</v>
      </c>
      <c r="S230" s="37"/>
      <c r="V230" s="4">
        <v>21</v>
      </c>
      <c r="W230" s="4">
        <v>22</v>
      </c>
      <c r="AA230" s="4">
        <f t="shared" si="30"/>
        <v>22</v>
      </c>
      <c r="AB230" s="4" t="str">
        <f t="shared" si="33"/>
        <v>V22</v>
      </c>
      <c r="AC230" s="4" t="s">
        <v>229</v>
      </c>
      <c r="AE230" s="4">
        <v>1</v>
      </c>
      <c r="AI230" t="s">
        <v>776</v>
      </c>
      <c r="AK230" s="5" t="s">
        <v>504</v>
      </c>
      <c r="AL230" s="5" t="s">
        <v>1355</v>
      </c>
      <c r="AM230" s="30" t="s">
        <v>1355</v>
      </c>
      <c r="AN230" s="4" t="s">
        <v>1355</v>
      </c>
      <c r="AO230" s="5" t="s">
        <v>1355</v>
      </c>
      <c r="AP230" s="5" t="s">
        <v>1355</v>
      </c>
    </row>
    <row r="231" spans="1:42" ht="14.25" x14ac:dyDescent="0.2">
      <c r="A231" s="28" t="str">
        <f t="shared" si="32"/>
        <v>Teemu</v>
      </c>
      <c r="B231" t="str">
        <f t="shared" si="31"/>
        <v>Niskanen</v>
      </c>
      <c r="C231" s="39" t="s">
        <v>844</v>
      </c>
      <c r="D231" s="28" t="s">
        <v>843</v>
      </c>
      <c r="E231" t="s">
        <v>87</v>
      </c>
      <c r="H231" s="7" t="s">
        <v>229</v>
      </c>
      <c r="L231" s="5" t="s">
        <v>2581</v>
      </c>
      <c r="S231" s="37"/>
      <c r="V231" s="4">
        <v>21</v>
      </c>
      <c r="AA231" s="4">
        <f t="shared" si="30"/>
        <v>21</v>
      </c>
      <c r="AB231" s="4" t="str">
        <f t="shared" si="33"/>
        <v>K21</v>
      </c>
      <c r="AC231" s="4" t="s">
        <v>229</v>
      </c>
      <c r="AE231" s="4">
        <v>1</v>
      </c>
      <c r="AK231" s="5" t="s">
        <v>504</v>
      </c>
      <c r="AP231" s="5"/>
    </row>
    <row r="232" spans="1:42" ht="14.25" x14ac:dyDescent="0.2">
      <c r="A232" s="28" t="str">
        <f t="shared" si="32"/>
        <v>Kimmo</v>
      </c>
      <c r="B232" t="str">
        <f t="shared" si="31"/>
        <v>Lähteenmaa</v>
      </c>
      <c r="C232" s="39" t="s">
        <v>845</v>
      </c>
      <c r="D232" s="28" t="s">
        <v>846</v>
      </c>
      <c r="E232" t="s">
        <v>95</v>
      </c>
      <c r="H232" s="7" t="s">
        <v>229</v>
      </c>
      <c r="L232" s="5" t="s">
        <v>2582</v>
      </c>
      <c r="S232" s="37"/>
      <c r="V232" s="4">
        <v>21</v>
      </c>
      <c r="Y232" s="4">
        <v>24</v>
      </c>
      <c r="AA232" s="4">
        <f t="shared" si="30"/>
        <v>24</v>
      </c>
      <c r="AB232" s="4" t="str">
        <f t="shared" si="33"/>
        <v>K24</v>
      </c>
      <c r="AC232" s="4" t="s">
        <v>229</v>
      </c>
      <c r="AE232" s="4">
        <v>1</v>
      </c>
      <c r="AK232" s="5" t="s">
        <v>504</v>
      </c>
      <c r="AP232" s="5"/>
    </row>
    <row r="233" spans="1:42" ht="14.25" x14ac:dyDescent="0.2">
      <c r="A233" s="28" t="str">
        <f t="shared" si="32"/>
        <v>Petri</v>
      </c>
      <c r="B233" t="str">
        <f t="shared" si="31"/>
        <v>Rikkinen</v>
      </c>
      <c r="C233" s="39" t="s">
        <v>848</v>
      </c>
      <c r="D233" s="28" t="s">
        <v>847</v>
      </c>
      <c r="E233" t="s">
        <v>87</v>
      </c>
      <c r="F233" s="4">
        <v>1</v>
      </c>
      <c r="G233" s="7" t="s">
        <v>228</v>
      </c>
      <c r="L233" s="5" t="s">
        <v>2583</v>
      </c>
      <c r="S233" s="37"/>
      <c r="V233" s="4">
        <v>21</v>
      </c>
      <c r="X233" s="4">
        <v>23</v>
      </c>
      <c r="Y233" s="4">
        <v>24</v>
      </c>
      <c r="AA233" s="4">
        <f t="shared" si="30"/>
        <v>24</v>
      </c>
      <c r="AB233" s="4" t="str">
        <f t="shared" si="33"/>
        <v>V24</v>
      </c>
      <c r="AC233" s="4" t="s">
        <v>229</v>
      </c>
      <c r="AE233" s="4">
        <v>1</v>
      </c>
      <c r="AI233" t="s">
        <v>848</v>
      </c>
      <c r="AK233" s="5" t="s">
        <v>504</v>
      </c>
      <c r="AL233" s="5" t="s">
        <v>1355</v>
      </c>
      <c r="AM233" s="30" t="s">
        <v>1355</v>
      </c>
      <c r="AN233" s="4" t="s">
        <v>1355</v>
      </c>
      <c r="AO233" s="5" t="s">
        <v>1355</v>
      </c>
      <c r="AP233" s="5" t="s">
        <v>1355</v>
      </c>
    </row>
    <row r="234" spans="1:42" ht="14.25" x14ac:dyDescent="0.2">
      <c r="A234" s="28" t="str">
        <f t="shared" si="32"/>
        <v>Eero</v>
      </c>
      <c r="B234" t="str">
        <f t="shared" si="31"/>
        <v>Karhu</v>
      </c>
      <c r="C234" s="56" t="s">
        <v>995</v>
      </c>
      <c r="D234" s="28" t="s">
        <v>849</v>
      </c>
      <c r="F234" s="4">
        <v>1</v>
      </c>
      <c r="G234" s="7" t="s">
        <v>228</v>
      </c>
      <c r="L234" s="5" t="s">
        <v>2583</v>
      </c>
      <c r="S234" s="37"/>
      <c r="AA234" s="4">
        <f t="shared" si="30"/>
        <v>0</v>
      </c>
      <c r="AB234" s="4" t="str">
        <f t="shared" si="33"/>
        <v>V0</v>
      </c>
      <c r="AE234" s="4">
        <v>1</v>
      </c>
      <c r="AH234" t="s">
        <v>996</v>
      </c>
      <c r="AI234" t="s">
        <v>995</v>
      </c>
      <c r="AK234" s="5" t="s">
        <v>504</v>
      </c>
      <c r="AL234" s="5" t="s">
        <v>1355</v>
      </c>
      <c r="AM234" s="30" t="s">
        <v>1355</v>
      </c>
      <c r="AN234" s="4" t="s">
        <v>1355</v>
      </c>
      <c r="AO234" s="5" t="s">
        <v>1355</v>
      </c>
      <c r="AP234" s="5" t="s">
        <v>1355</v>
      </c>
    </row>
    <row r="235" spans="1:42" ht="14.25" x14ac:dyDescent="0.2">
      <c r="A235" s="28" t="str">
        <f t="shared" si="32"/>
        <v>Charlotte</v>
      </c>
      <c r="B235" t="str">
        <f t="shared" si="31"/>
        <v>Wieliczko-Krutkiewicz</v>
      </c>
      <c r="C235" s="39" t="s">
        <v>850</v>
      </c>
      <c r="D235" s="28" t="s">
        <v>852</v>
      </c>
      <c r="E235" t="s">
        <v>851</v>
      </c>
      <c r="F235" s="4">
        <v>1</v>
      </c>
      <c r="G235" s="7" t="s">
        <v>228</v>
      </c>
      <c r="L235" s="5" t="s">
        <v>2583</v>
      </c>
      <c r="S235" s="37"/>
      <c r="V235" s="4">
        <v>21</v>
      </c>
      <c r="W235" s="4">
        <v>22</v>
      </c>
      <c r="AA235" s="4">
        <f t="shared" si="30"/>
        <v>22</v>
      </c>
      <c r="AB235" s="4" t="str">
        <f t="shared" si="33"/>
        <v>V22</v>
      </c>
      <c r="AC235" s="4" t="s">
        <v>229</v>
      </c>
      <c r="AE235" s="4">
        <v>1</v>
      </c>
      <c r="AI235" t="s">
        <v>850</v>
      </c>
      <c r="AK235" s="5" t="s">
        <v>504</v>
      </c>
      <c r="AL235" s="5" t="s">
        <v>1355</v>
      </c>
      <c r="AM235" s="30" t="s">
        <v>1355</v>
      </c>
      <c r="AN235" s="4" t="s">
        <v>1355</v>
      </c>
      <c r="AO235" s="5" t="s">
        <v>1355</v>
      </c>
      <c r="AP235" s="5" t="s">
        <v>1355</v>
      </c>
    </row>
    <row r="236" spans="1:42" ht="14.25" x14ac:dyDescent="0.2">
      <c r="A236" s="28" t="str">
        <f t="shared" si="32"/>
        <v>Anette</v>
      </c>
      <c r="B236" t="str">
        <f t="shared" si="31"/>
        <v>Malinen</v>
      </c>
      <c r="C236" s="49" t="s">
        <v>853</v>
      </c>
      <c r="D236" t="s">
        <v>854</v>
      </c>
      <c r="E236" t="s">
        <v>21</v>
      </c>
      <c r="F236" s="4">
        <v>1</v>
      </c>
      <c r="G236" s="7" t="s">
        <v>228</v>
      </c>
      <c r="L236" s="5" t="s">
        <v>2583</v>
      </c>
      <c r="S236" s="37"/>
      <c r="V236" s="4">
        <v>21</v>
      </c>
      <c r="W236" s="4">
        <v>22</v>
      </c>
      <c r="X236" s="4">
        <v>23</v>
      </c>
      <c r="Y236" s="4">
        <v>24</v>
      </c>
      <c r="AA236" s="4">
        <f t="shared" si="30"/>
        <v>24</v>
      </c>
      <c r="AB236" s="4" t="str">
        <f t="shared" si="33"/>
        <v>V24</v>
      </c>
      <c r="AC236" s="4" t="s">
        <v>229</v>
      </c>
      <c r="AE236" s="4">
        <v>1</v>
      </c>
      <c r="AI236" t="s">
        <v>853</v>
      </c>
      <c r="AK236" s="5" t="s">
        <v>504</v>
      </c>
      <c r="AL236" s="5" t="s">
        <v>1355</v>
      </c>
      <c r="AM236" s="30" t="s">
        <v>1355</v>
      </c>
      <c r="AN236" s="4" t="s">
        <v>1355</v>
      </c>
      <c r="AO236" s="5" t="s">
        <v>1355</v>
      </c>
      <c r="AP236" s="5" t="s">
        <v>1355</v>
      </c>
    </row>
    <row r="237" spans="1:42" ht="14.25" x14ac:dyDescent="0.2">
      <c r="A237" s="28" t="str">
        <f t="shared" si="32"/>
        <v>Tomi</v>
      </c>
      <c r="B237" t="str">
        <f t="shared" si="31"/>
        <v>Parviainen</v>
      </c>
      <c r="C237" s="56" t="s">
        <v>856</v>
      </c>
      <c r="D237" s="28" t="s">
        <v>855</v>
      </c>
      <c r="E237" t="s">
        <v>92</v>
      </c>
      <c r="F237" s="4">
        <v>1</v>
      </c>
      <c r="G237" s="7" t="s">
        <v>228</v>
      </c>
      <c r="L237" s="5" t="s">
        <v>2583</v>
      </c>
      <c r="S237" s="37"/>
      <c r="V237" s="4">
        <v>21</v>
      </c>
      <c r="W237" s="4">
        <v>22</v>
      </c>
      <c r="X237" s="4">
        <v>23</v>
      </c>
      <c r="Y237" s="4">
        <v>24</v>
      </c>
      <c r="AA237" s="4">
        <f t="shared" si="30"/>
        <v>24</v>
      </c>
      <c r="AB237" s="4" t="str">
        <f t="shared" si="33"/>
        <v>V24</v>
      </c>
      <c r="AC237" s="4" t="s">
        <v>229</v>
      </c>
      <c r="AE237" s="4">
        <v>1</v>
      </c>
      <c r="AJ237" s="69" t="s">
        <v>856</v>
      </c>
      <c r="AK237" s="5" t="s">
        <v>504</v>
      </c>
      <c r="AP237" s="5"/>
    </row>
    <row r="238" spans="1:42" ht="14.25" x14ac:dyDescent="0.2">
      <c r="A238" s="28" t="str">
        <f t="shared" si="32"/>
        <v>Heli</v>
      </c>
      <c r="B238" t="str">
        <f t="shared" si="31"/>
        <v>Mäkilä</v>
      </c>
      <c r="C238" s="39" t="s">
        <v>857</v>
      </c>
      <c r="D238" s="28" t="s">
        <v>858</v>
      </c>
      <c r="E238" t="s">
        <v>96</v>
      </c>
      <c r="F238" s="4">
        <v>1</v>
      </c>
      <c r="G238" s="7" t="s">
        <v>228</v>
      </c>
      <c r="L238" s="5" t="s">
        <v>2583</v>
      </c>
      <c r="S238" s="37"/>
      <c r="V238" s="4">
        <v>21</v>
      </c>
      <c r="W238" s="4">
        <v>22</v>
      </c>
      <c r="AA238" s="4">
        <f t="shared" si="30"/>
        <v>22</v>
      </c>
      <c r="AB238" s="4" t="str">
        <f t="shared" si="33"/>
        <v>V22</v>
      </c>
      <c r="AC238" s="4" t="s">
        <v>229</v>
      </c>
      <c r="AE238" s="4">
        <v>1</v>
      </c>
      <c r="AI238" t="s">
        <v>857</v>
      </c>
      <c r="AK238" s="5" t="s">
        <v>504</v>
      </c>
      <c r="AL238" s="5" t="s">
        <v>1355</v>
      </c>
      <c r="AM238" s="30" t="s">
        <v>1355</v>
      </c>
      <c r="AN238" s="4" t="s">
        <v>1355</v>
      </c>
      <c r="AO238" s="5" t="s">
        <v>1355</v>
      </c>
      <c r="AP238" s="5" t="s">
        <v>1355</v>
      </c>
    </row>
    <row r="239" spans="1:42" ht="14.25" x14ac:dyDescent="0.2">
      <c r="A239" s="28" t="str">
        <f t="shared" si="32"/>
        <v>Kati</v>
      </c>
      <c r="B239" t="str">
        <f t="shared" si="31"/>
        <v>Aalto</v>
      </c>
      <c r="C239" s="56" t="s">
        <v>862</v>
      </c>
      <c r="D239" s="28" t="s">
        <v>861</v>
      </c>
      <c r="E239" t="s">
        <v>98</v>
      </c>
      <c r="F239" s="4">
        <v>1</v>
      </c>
      <c r="G239" s="7" t="s">
        <v>228</v>
      </c>
      <c r="L239" s="5" t="s">
        <v>2584</v>
      </c>
      <c r="S239" s="37"/>
      <c r="V239" s="4">
        <v>21</v>
      </c>
      <c r="W239" s="4">
        <v>22</v>
      </c>
      <c r="X239" s="4">
        <v>23</v>
      </c>
      <c r="Y239" s="4">
        <v>24</v>
      </c>
      <c r="AA239" s="4">
        <f t="shared" si="30"/>
        <v>24</v>
      </c>
      <c r="AB239" s="4" t="str">
        <f t="shared" si="33"/>
        <v>V24</v>
      </c>
      <c r="AC239" s="4" t="s">
        <v>229</v>
      </c>
      <c r="AE239" s="4">
        <v>1</v>
      </c>
      <c r="AI239" s="50" t="s">
        <v>2816</v>
      </c>
      <c r="AJ239" s="69"/>
      <c r="AK239" s="5" t="s">
        <v>504</v>
      </c>
      <c r="AP239" s="5"/>
    </row>
    <row r="240" spans="1:42" ht="14.25" x14ac:dyDescent="0.2">
      <c r="A240" s="28" t="str">
        <f t="shared" si="32"/>
        <v>Jussi</v>
      </c>
      <c r="B240" t="str">
        <f t="shared" si="31"/>
        <v>Jylkkä</v>
      </c>
      <c r="C240" s="56" t="s">
        <v>3554</v>
      </c>
      <c r="D240" s="28" t="s">
        <v>863</v>
      </c>
      <c r="E240" t="s">
        <v>86</v>
      </c>
      <c r="F240" s="4">
        <v>1</v>
      </c>
      <c r="G240" s="7" t="s">
        <v>228</v>
      </c>
      <c r="L240" s="5" t="s">
        <v>2584</v>
      </c>
      <c r="S240" s="37"/>
      <c r="V240" s="4">
        <v>21</v>
      </c>
      <c r="X240" s="4">
        <v>23</v>
      </c>
      <c r="AA240" s="4">
        <f t="shared" si="30"/>
        <v>23</v>
      </c>
      <c r="AB240" s="4" t="str">
        <f t="shared" si="33"/>
        <v>V23</v>
      </c>
      <c r="AC240" s="4" t="s">
        <v>229</v>
      </c>
      <c r="AE240" s="4">
        <v>1</v>
      </c>
      <c r="AI240" t="s">
        <v>864</v>
      </c>
      <c r="AK240" s="5" t="s">
        <v>504</v>
      </c>
      <c r="AL240" s="5" t="s">
        <v>1355</v>
      </c>
      <c r="AM240" s="30" t="s">
        <v>1355</v>
      </c>
      <c r="AN240" s="4" t="s">
        <v>1355</v>
      </c>
      <c r="AO240" s="5" t="s">
        <v>1355</v>
      </c>
      <c r="AP240" s="5" t="s">
        <v>1355</v>
      </c>
    </row>
    <row r="241" spans="1:42" ht="14.25" x14ac:dyDescent="0.2">
      <c r="A241" s="28" t="str">
        <f t="shared" si="32"/>
        <v>Aleksi</v>
      </c>
      <c r="B241" t="str">
        <f t="shared" si="31"/>
        <v>Kankaanpää</v>
      </c>
      <c r="C241" s="56" t="s">
        <v>868</v>
      </c>
      <c r="D241" s="28" t="s">
        <v>867</v>
      </c>
      <c r="E241" t="s">
        <v>86</v>
      </c>
      <c r="H241" s="7" t="s">
        <v>229</v>
      </c>
      <c r="L241" s="5" t="s">
        <v>2584</v>
      </c>
      <c r="S241" s="37"/>
      <c r="V241" s="4">
        <v>21</v>
      </c>
      <c r="AA241" s="4">
        <f t="shared" si="30"/>
        <v>21</v>
      </c>
      <c r="AB241" s="4" t="str">
        <f t="shared" si="33"/>
        <v>K21</v>
      </c>
      <c r="AC241" s="4" t="s">
        <v>229</v>
      </c>
      <c r="AE241" s="4">
        <v>1</v>
      </c>
      <c r="AK241" s="5" t="s">
        <v>504</v>
      </c>
      <c r="AP241" s="5"/>
    </row>
    <row r="242" spans="1:42" ht="14.25" x14ac:dyDescent="0.2">
      <c r="A242" s="28" t="str">
        <f t="shared" si="32"/>
        <v>Eeli</v>
      </c>
      <c r="B242" t="str">
        <f t="shared" si="31"/>
        <v>Hautakangas</v>
      </c>
      <c r="C242" s="56" t="s">
        <v>870</v>
      </c>
      <c r="D242" s="28" t="s">
        <v>869</v>
      </c>
      <c r="E242" t="s">
        <v>89</v>
      </c>
      <c r="G242" s="7" t="s">
        <v>228</v>
      </c>
      <c r="L242" s="5" t="s">
        <v>2584</v>
      </c>
      <c r="S242" s="37"/>
      <c r="V242" s="4">
        <v>21</v>
      </c>
      <c r="W242" s="4">
        <v>22</v>
      </c>
      <c r="X242" s="4">
        <v>23</v>
      </c>
      <c r="Y242" s="4">
        <v>24</v>
      </c>
      <c r="AA242" s="4">
        <f t="shared" si="30"/>
        <v>24</v>
      </c>
      <c r="AB242" s="4" t="str">
        <f t="shared" si="33"/>
        <v>V24</v>
      </c>
      <c r="AC242" s="4" t="s">
        <v>229</v>
      </c>
      <c r="AE242" s="4">
        <v>1</v>
      </c>
      <c r="AI242" s="50" t="s">
        <v>870</v>
      </c>
      <c r="AK242" s="5" t="s">
        <v>504</v>
      </c>
      <c r="AL242" s="5" t="s">
        <v>1355</v>
      </c>
      <c r="AM242" s="4" t="s">
        <v>1355</v>
      </c>
      <c r="AN242" s="4" t="s">
        <v>1355</v>
      </c>
      <c r="AO242" s="5" t="s">
        <v>1355</v>
      </c>
      <c r="AP242" s="5" t="s">
        <v>1355</v>
      </c>
    </row>
    <row r="243" spans="1:42" ht="14.25" x14ac:dyDescent="0.2">
      <c r="A243" s="28" t="str">
        <f t="shared" si="32"/>
        <v>Daniel</v>
      </c>
      <c r="B243" t="str">
        <f t="shared" si="31"/>
        <v>Fernandes</v>
      </c>
      <c r="C243" s="39" t="s">
        <v>873</v>
      </c>
      <c r="D243" s="28" t="s">
        <v>871</v>
      </c>
      <c r="E243" t="s">
        <v>872</v>
      </c>
      <c r="H243" s="7" t="s">
        <v>229</v>
      </c>
      <c r="L243" s="5" t="s">
        <v>2584</v>
      </c>
      <c r="S243" s="37"/>
      <c r="V243" s="4">
        <v>21</v>
      </c>
      <c r="W243" s="4">
        <v>22</v>
      </c>
      <c r="X243" s="4">
        <v>23</v>
      </c>
      <c r="Y243" s="4">
        <v>24</v>
      </c>
      <c r="AA243" s="4">
        <f t="shared" si="30"/>
        <v>24</v>
      </c>
      <c r="AB243" s="4" t="str">
        <f t="shared" si="33"/>
        <v>K24</v>
      </c>
      <c r="AC243" s="4" t="s">
        <v>229</v>
      </c>
      <c r="AE243" s="4">
        <v>1</v>
      </c>
      <c r="AK243" s="5" t="s">
        <v>504</v>
      </c>
      <c r="AP243" s="5"/>
    </row>
    <row r="244" spans="1:42" ht="14.25" x14ac:dyDescent="0.2">
      <c r="A244" s="28" t="str">
        <f t="shared" si="32"/>
        <v>T</v>
      </c>
      <c r="B244" t="str">
        <f t="shared" si="31"/>
        <v>H</v>
      </c>
      <c r="C244" s="56"/>
      <c r="D244" s="28" t="s">
        <v>3496</v>
      </c>
      <c r="E244" t="s">
        <v>87</v>
      </c>
      <c r="H244" s="7" t="s">
        <v>229</v>
      </c>
      <c r="L244" s="5" t="s">
        <v>2584</v>
      </c>
      <c r="S244" s="37"/>
      <c r="V244" s="4">
        <v>21</v>
      </c>
      <c r="W244" s="4">
        <v>22</v>
      </c>
      <c r="AA244" s="4">
        <f t="shared" si="30"/>
        <v>22</v>
      </c>
      <c r="AB244" s="4" t="str">
        <f t="shared" si="33"/>
        <v>K22</v>
      </c>
      <c r="AC244" s="4" t="s">
        <v>229</v>
      </c>
      <c r="AE244" s="4">
        <v>1</v>
      </c>
      <c r="AI244" t="s">
        <v>3257</v>
      </c>
      <c r="AK244" s="5" t="s">
        <v>504</v>
      </c>
      <c r="AP244" s="5"/>
    </row>
    <row r="245" spans="1:42" ht="14.25" x14ac:dyDescent="0.2">
      <c r="A245" s="28" t="str">
        <f t="shared" si="32"/>
        <v>Janne</v>
      </c>
      <c r="B245" t="str">
        <f t="shared" si="31"/>
        <v>Väisänen</v>
      </c>
      <c r="C245" s="56" t="s">
        <v>875</v>
      </c>
      <c r="D245" s="28" t="s">
        <v>874</v>
      </c>
      <c r="E245" t="s">
        <v>92</v>
      </c>
      <c r="H245" s="7" t="s">
        <v>229</v>
      </c>
      <c r="L245" s="5" t="s">
        <v>2584</v>
      </c>
      <c r="S245" s="37"/>
      <c r="V245" s="4">
        <v>21</v>
      </c>
      <c r="AA245" s="4">
        <f t="shared" si="30"/>
        <v>21</v>
      </c>
      <c r="AB245" s="4" t="str">
        <f t="shared" si="33"/>
        <v>K21</v>
      </c>
      <c r="AC245" s="4" t="s">
        <v>229</v>
      </c>
      <c r="AE245" s="4">
        <v>1</v>
      </c>
      <c r="AK245" s="5" t="s">
        <v>504</v>
      </c>
      <c r="AP245" s="5"/>
    </row>
    <row r="246" spans="1:42" ht="14.25" x14ac:dyDescent="0.2">
      <c r="A246" s="28" t="str">
        <f t="shared" si="32"/>
        <v>Robert</v>
      </c>
      <c r="B246" t="str">
        <f t="shared" si="31"/>
        <v>Edgren</v>
      </c>
      <c r="C246" s="56" t="s">
        <v>567</v>
      </c>
      <c r="D246" s="28" t="s">
        <v>876</v>
      </c>
      <c r="E246" t="s">
        <v>87</v>
      </c>
      <c r="H246" s="7" t="s">
        <v>229</v>
      </c>
      <c r="L246" s="5" t="s">
        <v>2584</v>
      </c>
      <c r="S246" s="37"/>
      <c r="V246" s="4">
        <v>21</v>
      </c>
      <c r="AA246" s="4">
        <f t="shared" si="30"/>
        <v>21</v>
      </c>
      <c r="AB246" s="4" t="str">
        <f t="shared" si="33"/>
        <v>K21</v>
      </c>
      <c r="AC246" s="4" t="s">
        <v>229</v>
      </c>
      <c r="AE246" s="4">
        <v>1</v>
      </c>
      <c r="AK246" s="5" t="s">
        <v>504</v>
      </c>
      <c r="AP246" s="5"/>
    </row>
    <row r="247" spans="1:42" ht="14.25" x14ac:dyDescent="0.2">
      <c r="A247" s="28" t="str">
        <f t="shared" si="32"/>
        <v>Halla</v>
      </c>
      <c r="B247" t="str">
        <f t="shared" si="31"/>
        <v>Korpelin</v>
      </c>
      <c r="C247" s="56" t="s">
        <v>749</v>
      </c>
      <c r="D247" s="28" t="s">
        <v>877</v>
      </c>
      <c r="E247" t="s">
        <v>92</v>
      </c>
      <c r="H247" s="7" t="s">
        <v>229</v>
      </c>
      <c r="L247" s="5" t="s">
        <v>2584</v>
      </c>
      <c r="S247" s="37"/>
      <c r="V247" s="4">
        <v>21</v>
      </c>
      <c r="AA247" s="4">
        <f t="shared" si="30"/>
        <v>21</v>
      </c>
      <c r="AB247" s="4" t="str">
        <f t="shared" si="33"/>
        <v>K21</v>
      </c>
      <c r="AC247" s="4" t="s">
        <v>229</v>
      </c>
      <c r="AE247" s="4">
        <v>1</v>
      </c>
      <c r="AK247" s="5" t="s">
        <v>504</v>
      </c>
      <c r="AP247" s="5"/>
    </row>
    <row r="248" spans="1:42" ht="14.25" x14ac:dyDescent="0.2">
      <c r="A248" s="28" t="str">
        <f t="shared" si="32"/>
        <v>Pasi</v>
      </c>
      <c r="B248" t="str">
        <f t="shared" si="31"/>
        <v>Lempiäinen</v>
      </c>
      <c r="C248" s="39" t="s">
        <v>880</v>
      </c>
      <c r="D248" s="28" t="s">
        <v>878</v>
      </c>
      <c r="E248" t="s">
        <v>879</v>
      </c>
      <c r="H248" s="7" t="s">
        <v>229</v>
      </c>
      <c r="L248" s="5" t="s">
        <v>2584</v>
      </c>
      <c r="S248" s="37"/>
      <c r="V248" s="4">
        <v>21</v>
      </c>
      <c r="W248" s="4">
        <v>22</v>
      </c>
      <c r="Y248" s="4">
        <v>24</v>
      </c>
      <c r="AA248" s="4">
        <f t="shared" si="30"/>
        <v>24</v>
      </c>
      <c r="AB248" s="4" t="str">
        <f t="shared" si="33"/>
        <v>K24</v>
      </c>
      <c r="AC248" s="4" t="s">
        <v>229</v>
      </c>
      <c r="AE248" s="4">
        <v>1</v>
      </c>
      <c r="AK248" s="5" t="s">
        <v>504</v>
      </c>
      <c r="AP248" s="5"/>
    </row>
    <row r="249" spans="1:42" ht="14.25" x14ac:dyDescent="0.2">
      <c r="A249" s="28" t="str">
        <f t="shared" si="32"/>
        <v>Ville</v>
      </c>
      <c r="B249" t="str">
        <f t="shared" si="31"/>
        <v>Huuskonen</v>
      </c>
      <c r="C249" s="39" t="s">
        <v>882</v>
      </c>
      <c r="D249" s="28" t="s">
        <v>881</v>
      </c>
      <c r="E249" t="s">
        <v>96</v>
      </c>
      <c r="H249" s="7" t="s">
        <v>229</v>
      </c>
      <c r="L249" s="5" t="s">
        <v>2584</v>
      </c>
      <c r="S249" s="37"/>
      <c r="V249" s="4">
        <v>21</v>
      </c>
      <c r="W249" s="4">
        <v>22</v>
      </c>
      <c r="Y249" s="4">
        <v>24</v>
      </c>
      <c r="AA249" s="4">
        <f t="shared" si="30"/>
        <v>24</v>
      </c>
      <c r="AB249" s="4" t="str">
        <f t="shared" si="33"/>
        <v>K24</v>
      </c>
      <c r="AC249" s="4" t="s">
        <v>229</v>
      </c>
      <c r="AE249" s="4">
        <v>1</v>
      </c>
      <c r="AK249" s="5" t="s">
        <v>504</v>
      </c>
      <c r="AP249" s="5"/>
    </row>
    <row r="250" spans="1:42" ht="14.25" x14ac:dyDescent="0.2">
      <c r="A250" s="28" t="str">
        <f t="shared" si="32"/>
        <v>Elina</v>
      </c>
      <c r="B250" t="str">
        <f t="shared" si="31"/>
        <v>Tanskanen</v>
      </c>
      <c r="C250" s="39" t="s">
        <v>884</v>
      </c>
      <c r="D250" s="28" t="s">
        <v>883</v>
      </c>
      <c r="E250" t="s">
        <v>87</v>
      </c>
      <c r="H250" s="7" t="s">
        <v>229</v>
      </c>
      <c r="L250" s="5" t="s">
        <v>2584</v>
      </c>
      <c r="S250" s="37"/>
      <c r="V250" s="4">
        <v>21</v>
      </c>
      <c r="X250" s="4">
        <v>23</v>
      </c>
      <c r="Y250" s="4">
        <v>24</v>
      </c>
      <c r="AA250" s="4">
        <f t="shared" si="30"/>
        <v>24</v>
      </c>
      <c r="AB250" s="4" t="str">
        <f t="shared" si="33"/>
        <v>K24</v>
      </c>
      <c r="AC250" s="4" t="s">
        <v>229</v>
      </c>
      <c r="AE250" s="4">
        <v>1</v>
      </c>
      <c r="AK250" s="5" t="s">
        <v>504</v>
      </c>
      <c r="AP250" s="5"/>
    </row>
    <row r="251" spans="1:42" ht="14.25" x14ac:dyDescent="0.2">
      <c r="A251" s="28" t="s">
        <v>2807</v>
      </c>
      <c r="B251" t="s">
        <v>2808</v>
      </c>
      <c r="C251" s="39"/>
      <c r="D251" s="28"/>
      <c r="E251" t="s">
        <v>87</v>
      </c>
      <c r="H251" s="7" t="s">
        <v>229</v>
      </c>
      <c r="L251" s="5" t="s">
        <v>2584</v>
      </c>
      <c r="S251" s="37"/>
      <c r="V251" s="4">
        <v>21</v>
      </c>
      <c r="AA251" s="4">
        <f t="shared" si="30"/>
        <v>21</v>
      </c>
      <c r="AB251" s="4" t="str">
        <f t="shared" si="33"/>
        <v>K21</v>
      </c>
      <c r="AC251" s="4" t="s">
        <v>229</v>
      </c>
      <c r="AE251" s="4">
        <v>1</v>
      </c>
      <c r="AK251" s="5" t="s">
        <v>504</v>
      </c>
      <c r="AP251" s="5"/>
    </row>
    <row r="252" spans="1:42" ht="14.25" x14ac:dyDescent="0.2">
      <c r="A252" s="28" t="str">
        <f t="shared" si="32"/>
        <v>Nooa</v>
      </c>
      <c r="B252" t="str">
        <f t="shared" si="31"/>
        <v>Sammalkäpy</v>
      </c>
      <c r="C252" s="56" t="s">
        <v>888</v>
      </c>
      <c r="D252" s="28" t="s">
        <v>887</v>
      </c>
      <c r="E252" t="s">
        <v>87</v>
      </c>
      <c r="F252" s="4">
        <v>1</v>
      </c>
      <c r="G252" s="7" t="s">
        <v>228</v>
      </c>
      <c r="L252" s="5" t="s">
        <v>2585</v>
      </c>
      <c r="S252" s="37"/>
      <c r="V252" s="4">
        <v>21</v>
      </c>
      <c r="W252" s="4">
        <v>22</v>
      </c>
      <c r="AA252" s="4">
        <f t="shared" si="30"/>
        <v>22</v>
      </c>
      <c r="AB252" s="4" t="str">
        <f t="shared" si="33"/>
        <v>V22</v>
      </c>
      <c r="AC252" s="4" t="s">
        <v>229</v>
      </c>
      <c r="AE252" s="4">
        <v>1</v>
      </c>
      <c r="AI252" t="s">
        <v>888</v>
      </c>
      <c r="AK252" s="5" t="s">
        <v>504</v>
      </c>
      <c r="AL252" s="5" t="s">
        <v>1355</v>
      </c>
      <c r="AM252" s="30" t="s">
        <v>1355</v>
      </c>
      <c r="AN252" s="4" t="s">
        <v>1355</v>
      </c>
      <c r="AO252" s="5" t="s">
        <v>1355</v>
      </c>
      <c r="AP252" s="5" t="s">
        <v>1355</v>
      </c>
    </row>
    <row r="253" spans="1:42" ht="14.25" x14ac:dyDescent="0.2">
      <c r="A253" s="28" t="str">
        <f t="shared" si="32"/>
        <v>Sven</v>
      </c>
      <c r="B253" t="str">
        <f t="shared" si="31"/>
        <v>Westerlund</v>
      </c>
      <c r="C253" s="56" t="s">
        <v>891</v>
      </c>
      <c r="D253" s="28" t="s">
        <v>890</v>
      </c>
      <c r="E253" t="s">
        <v>889</v>
      </c>
      <c r="H253" s="7" t="s">
        <v>229</v>
      </c>
      <c r="L253" s="5" t="s">
        <v>2584</v>
      </c>
      <c r="S253" s="37"/>
      <c r="V253" s="4">
        <v>21</v>
      </c>
      <c r="AA253" s="4">
        <f t="shared" si="30"/>
        <v>21</v>
      </c>
      <c r="AB253" s="4" t="str">
        <f t="shared" si="33"/>
        <v>K21</v>
      </c>
      <c r="AC253" s="4" t="s">
        <v>229</v>
      </c>
      <c r="AE253" s="4">
        <v>1</v>
      </c>
      <c r="AK253" s="5" t="s">
        <v>504</v>
      </c>
      <c r="AP253" s="5"/>
    </row>
    <row r="254" spans="1:42" ht="14.25" x14ac:dyDescent="0.2">
      <c r="A254" s="28" t="str">
        <f t="shared" si="32"/>
        <v>Henri</v>
      </c>
      <c r="B254" t="str">
        <f t="shared" si="31"/>
        <v>Tikkanen</v>
      </c>
      <c r="C254" s="56" t="s">
        <v>893</v>
      </c>
      <c r="D254" s="28" t="s">
        <v>892</v>
      </c>
      <c r="E254" t="s">
        <v>90</v>
      </c>
      <c r="H254" s="7" t="s">
        <v>229</v>
      </c>
      <c r="L254" s="5" t="s">
        <v>2586</v>
      </c>
      <c r="S254" s="37"/>
      <c r="V254" s="4">
        <v>21</v>
      </c>
      <c r="AA254" s="4">
        <f t="shared" si="30"/>
        <v>21</v>
      </c>
      <c r="AB254" s="4" t="str">
        <f t="shared" si="33"/>
        <v>K21</v>
      </c>
      <c r="AC254" s="4" t="s">
        <v>229</v>
      </c>
      <c r="AE254" s="4">
        <v>1</v>
      </c>
      <c r="AK254" s="5" t="s">
        <v>504</v>
      </c>
      <c r="AP254" s="5"/>
    </row>
    <row r="255" spans="1:42" ht="14.25" x14ac:dyDescent="0.2">
      <c r="A255" s="28" t="s">
        <v>2968</v>
      </c>
      <c r="B255" t="s">
        <v>2969</v>
      </c>
      <c r="C255" s="56"/>
      <c r="D255" s="28"/>
      <c r="E255" t="s">
        <v>96</v>
      </c>
      <c r="H255" s="7" t="s">
        <v>229</v>
      </c>
      <c r="L255" s="5" t="s">
        <v>2587</v>
      </c>
      <c r="S255" s="37"/>
      <c r="V255" s="4">
        <v>21</v>
      </c>
      <c r="AA255" s="4">
        <f t="shared" si="30"/>
        <v>21</v>
      </c>
      <c r="AB255" s="4" t="str">
        <f t="shared" si="33"/>
        <v>K21</v>
      </c>
      <c r="AC255" s="4" t="s">
        <v>229</v>
      </c>
      <c r="AE255" s="4">
        <v>1</v>
      </c>
      <c r="AK255" s="5" t="s">
        <v>504</v>
      </c>
      <c r="AP255" s="5"/>
    </row>
    <row r="256" spans="1:42" ht="14.25" x14ac:dyDescent="0.2">
      <c r="A256" s="28" t="str">
        <f t="shared" si="32"/>
        <v>Viivi</v>
      </c>
      <c r="B256" t="str">
        <f t="shared" si="31"/>
        <v>Sihvonen</v>
      </c>
      <c r="C256" s="56" t="s">
        <v>895</v>
      </c>
      <c r="D256" s="28" t="s">
        <v>894</v>
      </c>
      <c r="E256" t="s">
        <v>96</v>
      </c>
      <c r="H256" s="7" t="s">
        <v>229</v>
      </c>
      <c r="L256" s="5" t="s">
        <v>2587</v>
      </c>
      <c r="S256" s="37"/>
      <c r="V256" s="4">
        <v>21</v>
      </c>
      <c r="W256" s="4">
        <v>22</v>
      </c>
      <c r="AA256" s="4">
        <f t="shared" si="30"/>
        <v>22</v>
      </c>
      <c r="AB256" s="4" t="str">
        <f t="shared" si="33"/>
        <v>K22</v>
      </c>
      <c r="AC256" s="4" t="s">
        <v>229</v>
      </c>
      <c r="AE256" s="4">
        <v>1</v>
      </c>
      <c r="AK256" s="5" t="s">
        <v>504</v>
      </c>
      <c r="AP256" s="5"/>
    </row>
    <row r="257" spans="1:42" ht="14.25" x14ac:dyDescent="0.2">
      <c r="A257" s="28" t="str">
        <f t="shared" si="32"/>
        <v>Hanna</v>
      </c>
      <c r="B257" t="str">
        <f t="shared" si="31"/>
        <v>Tolonen</v>
      </c>
      <c r="C257" s="56" t="s">
        <v>897</v>
      </c>
      <c r="D257" s="28" t="s">
        <v>896</v>
      </c>
      <c r="E257" t="s">
        <v>87</v>
      </c>
      <c r="H257" s="7" t="s">
        <v>229</v>
      </c>
      <c r="L257" s="5" t="s">
        <v>2588</v>
      </c>
      <c r="S257" s="37"/>
      <c r="V257" s="4">
        <v>21</v>
      </c>
      <c r="AA257" s="4">
        <f t="shared" si="30"/>
        <v>21</v>
      </c>
      <c r="AB257" s="4" t="str">
        <f t="shared" si="33"/>
        <v>K21</v>
      </c>
      <c r="AC257" s="4" t="s">
        <v>229</v>
      </c>
      <c r="AE257" s="4">
        <v>1</v>
      </c>
      <c r="AK257" s="5" t="s">
        <v>504</v>
      </c>
      <c r="AP257" s="5"/>
    </row>
    <row r="258" spans="1:42" ht="14.25" x14ac:dyDescent="0.2">
      <c r="A258" s="28" t="str">
        <f t="shared" si="32"/>
        <v>Heiju</v>
      </c>
      <c r="B258" t="str">
        <f t="shared" si="31"/>
        <v>Salo</v>
      </c>
      <c r="C258" s="56" t="s">
        <v>899</v>
      </c>
      <c r="D258" s="28" t="s">
        <v>898</v>
      </c>
      <c r="E258" t="s">
        <v>96</v>
      </c>
      <c r="H258" s="7" t="s">
        <v>229</v>
      </c>
      <c r="L258" s="5" t="s">
        <v>2588</v>
      </c>
      <c r="S258" s="37"/>
      <c r="V258" s="4">
        <v>21</v>
      </c>
      <c r="Y258" s="4">
        <v>24</v>
      </c>
      <c r="AA258" s="4">
        <f t="shared" si="30"/>
        <v>24</v>
      </c>
      <c r="AB258" s="4" t="str">
        <f t="shared" si="33"/>
        <v>K24</v>
      </c>
      <c r="AC258" s="4" t="s">
        <v>229</v>
      </c>
      <c r="AE258" s="4">
        <v>1</v>
      </c>
      <c r="AK258" s="5" t="s">
        <v>504</v>
      </c>
      <c r="AP258" s="5"/>
    </row>
    <row r="259" spans="1:42" ht="14.25" x14ac:dyDescent="0.2">
      <c r="A259" s="28" t="str">
        <f t="shared" si="32"/>
        <v>Svante</v>
      </c>
      <c r="B259" t="str">
        <f t="shared" si="31"/>
        <v>Häggblom</v>
      </c>
      <c r="C259" s="56" t="s">
        <v>901</v>
      </c>
      <c r="D259" s="28" t="s">
        <v>900</v>
      </c>
      <c r="E259" t="s">
        <v>87</v>
      </c>
      <c r="H259" s="7" t="s">
        <v>229</v>
      </c>
      <c r="L259" s="5" t="s">
        <v>2588</v>
      </c>
      <c r="S259" s="37"/>
      <c r="V259" s="4">
        <v>21</v>
      </c>
      <c r="W259" s="4">
        <v>22</v>
      </c>
      <c r="AA259" s="4">
        <f t="shared" si="30"/>
        <v>22</v>
      </c>
      <c r="AB259" s="4" t="str">
        <f t="shared" si="33"/>
        <v>K22</v>
      </c>
      <c r="AC259" s="4" t="s">
        <v>229</v>
      </c>
      <c r="AE259" s="4">
        <v>1</v>
      </c>
      <c r="AK259" s="5" t="s">
        <v>504</v>
      </c>
      <c r="AP259" s="5"/>
    </row>
    <row r="260" spans="1:42" ht="14.25" x14ac:dyDescent="0.2">
      <c r="A260" s="28" t="str">
        <f t="shared" si="32"/>
        <v>Antti</v>
      </c>
      <c r="B260" t="str">
        <f t="shared" si="31"/>
        <v>Ohvanainen</v>
      </c>
      <c r="C260" s="56" t="s">
        <v>942</v>
      </c>
      <c r="D260" s="28" t="s">
        <v>908</v>
      </c>
      <c r="E260" t="s">
        <v>1045</v>
      </c>
      <c r="F260" s="4">
        <v>1</v>
      </c>
      <c r="G260" s="7" t="s">
        <v>228</v>
      </c>
      <c r="L260" s="5" t="s">
        <v>2589</v>
      </c>
      <c r="S260" s="37"/>
      <c r="W260" s="4">
        <v>22</v>
      </c>
      <c r="Y260" s="4">
        <v>24</v>
      </c>
      <c r="AA260" s="4">
        <f t="shared" si="30"/>
        <v>24</v>
      </c>
      <c r="AB260" s="4" t="str">
        <f t="shared" si="33"/>
        <v>V24</v>
      </c>
      <c r="AC260" s="4" t="s">
        <v>229</v>
      </c>
      <c r="AE260" s="4">
        <v>1</v>
      </c>
      <c r="AJ260" s="69" t="s">
        <v>942</v>
      </c>
      <c r="AK260" s="5" t="s">
        <v>504</v>
      </c>
      <c r="AP260" s="5"/>
    </row>
    <row r="261" spans="1:42" ht="14.25" x14ac:dyDescent="0.2">
      <c r="A261" s="28" t="str">
        <f t="shared" si="32"/>
        <v>Rami</v>
      </c>
      <c r="B261" t="str">
        <f t="shared" si="31"/>
        <v>Radwan</v>
      </c>
      <c r="C261" s="56" t="s">
        <v>944</v>
      </c>
      <c r="D261" s="28" t="s">
        <v>943</v>
      </c>
      <c r="E261" t="s">
        <v>88</v>
      </c>
      <c r="F261" s="4">
        <v>1</v>
      </c>
      <c r="G261" s="7" t="s">
        <v>228</v>
      </c>
      <c r="L261" s="5" t="s">
        <v>2590</v>
      </c>
      <c r="S261" s="37"/>
      <c r="V261" s="4">
        <v>21</v>
      </c>
      <c r="W261" s="4">
        <v>22</v>
      </c>
      <c r="AA261" s="4">
        <f t="shared" si="30"/>
        <v>22</v>
      </c>
      <c r="AB261" s="4" t="str">
        <f t="shared" si="33"/>
        <v>V22</v>
      </c>
      <c r="AC261" s="4" t="s">
        <v>229</v>
      </c>
      <c r="AE261" s="4">
        <v>1</v>
      </c>
      <c r="AI261" t="s">
        <v>944</v>
      </c>
      <c r="AK261" s="5" t="s">
        <v>504</v>
      </c>
      <c r="AL261" s="5" t="s">
        <v>1355</v>
      </c>
      <c r="AM261" s="30" t="s">
        <v>1355</v>
      </c>
      <c r="AN261" s="4" t="s">
        <v>1355</v>
      </c>
      <c r="AO261" s="5" t="s">
        <v>1355</v>
      </c>
      <c r="AP261" s="5" t="s">
        <v>1355</v>
      </c>
    </row>
    <row r="262" spans="1:42" ht="14.25" x14ac:dyDescent="0.2">
      <c r="A262" s="28" t="str">
        <f t="shared" si="32"/>
        <v>Ari</v>
      </c>
      <c r="B262" t="str">
        <f t="shared" si="31"/>
        <v>Vuokko</v>
      </c>
      <c r="C262" s="56" t="s">
        <v>946</v>
      </c>
      <c r="D262" s="28" t="s">
        <v>945</v>
      </c>
      <c r="E262" t="s">
        <v>86</v>
      </c>
      <c r="F262" s="4">
        <v>1</v>
      </c>
      <c r="G262" s="7" t="s">
        <v>228</v>
      </c>
      <c r="L262" s="5" t="s">
        <v>2591</v>
      </c>
      <c r="S262" s="37"/>
      <c r="V262" s="4">
        <v>21</v>
      </c>
      <c r="AA262" s="4">
        <f t="shared" ref="AA262:AA325" si="35">MAX(R262:Y262)</f>
        <v>21</v>
      </c>
      <c r="AB262" s="4" t="str">
        <f t="shared" si="33"/>
        <v>V21</v>
      </c>
      <c r="AC262" s="4" t="s">
        <v>229</v>
      </c>
      <c r="AE262" s="4">
        <v>1</v>
      </c>
      <c r="AI262" t="s">
        <v>946</v>
      </c>
      <c r="AK262" s="5" t="s">
        <v>504</v>
      </c>
      <c r="AL262" s="5" t="s">
        <v>1355</v>
      </c>
      <c r="AM262" s="30" t="s">
        <v>1355</v>
      </c>
      <c r="AN262" s="4" t="s">
        <v>1355</v>
      </c>
      <c r="AO262" s="5" t="s">
        <v>1355</v>
      </c>
      <c r="AP262" s="5" t="s">
        <v>1355</v>
      </c>
    </row>
    <row r="263" spans="1:42" ht="14.25" x14ac:dyDescent="0.2">
      <c r="A263" s="28" t="str">
        <f t="shared" si="32"/>
        <v>N</v>
      </c>
      <c r="B263" t="str">
        <f t="shared" si="31"/>
        <v>P</v>
      </c>
      <c r="C263" s="56"/>
      <c r="D263" s="28" t="s">
        <v>3428</v>
      </c>
      <c r="E263" t="s">
        <v>523</v>
      </c>
      <c r="F263" s="4">
        <v>1</v>
      </c>
      <c r="G263" s="7" t="s">
        <v>228</v>
      </c>
      <c r="L263" s="5" t="s">
        <v>2592</v>
      </c>
      <c r="S263" s="37"/>
      <c r="V263" s="4">
        <v>21</v>
      </c>
      <c r="AA263" s="4">
        <f t="shared" si="35"/>
        <v>21</v>
      </c>
      <c r="AB263" s="4" t="str">
        <f t="shared" si="33"/>
        <v>V21</v>
      </c>
      <c r="AC263" s="4" t="s">
        <v>229</v>
      </c>
      <c r="AE263" s="4">
        <v>1</v>
      </c>
      <c r="AH263" t="s">
        <v>3427</v>
      </c>
      <c r="AK263" s="5" t="s">
        <v>504</v>
      </c>
      <c r="AL263" s="5" t="s">
        <v>1355</v>
      </c>
      <c r="AM263" s="30" t="s">
        <v>1355</v>
      </c>
      <c r="AN263" s="4" t="s">
        <v>1355</v>
      </c>
      <c r="AO263" s="5" t="s">
        <v>1355</v>
      </c>
      <c r="AP263" s="5" t="s">
        <v>1355</v>
      </c>
    </row>
    <row r="264" spans="1:42" ht="14.25" x14ac:dyDescent="0.2">
      <c r="A264" s="28" t="str">
        <f t="shared" si="32"/>
        <v>Kalle</v>
      </c>
      <c r="B264" t="str">
        <f t="shared" si="31"/>
        <v>Mikkonen</v>
      </c>
      <c r="C264" s="56" t="s">
        <v>948</v>
      </c>
      <c r="D264" s="28" t="s">
        <v>947</v>
      </c>
      <c r="E264" t="s">
        <v>87</v>
      </c>
      <c r="F264" s="4">
        <v>1</v>
      </c>
      <c r="G264" s="7" t="s">
        <v>228</v>
      </c>
      <c r="L264" s="5" t="s">
        <v>2593</v>
      </c>
      <c r="S264" s="37"/>
      <c r="V264" s="4">
        <v>21</v>
      </c>
      <c r="AA264" s="4">
        <f t="shared" si="35"/>
        <v>21</v>
      </c>
      <c r="AB264" s="4" t="str">
        <f t="shared" si="33"/>
        <v>V21</v>
      </c>
      <c r="AC264" s="4" t="s">
        <v>229</v>
      </c>
      <c r="AE264" s="4">
        <v>1</v>
      </c>
      <c r="AJ264" s="69" t="s">
        <v>948</v>
      </c>
      <c r="AK264" s="5" t="s">
        <v>504</v>
      </c>
      <c r="AP264" s="5"/>
    </row>
    <row r="265" spans="1:42" ht="14.25" x14ac:dyDescent="0.2">
      <c r="A265" s="28" t="str">
        <f t="shared" si="32"/>
        <v>Jussi</v>
      </c>
      <c r="B265" t="str">
        <f t="shared" si="31"/>
        <v>Rantanen</v>
      </c>
      <c r="C265" s="56" t="s">
        <v>950</v>
      </c>
      <c r="D265" s="28" t="s">
        <v>949</v>
      </c>
      <c r="E265" t="s">
        <v>90</v>
      </c>
      <c r="H265" s="7" t="s">
        <v>229</v>
      </c>
      <c r="L265" s="5" t="s">
        <v>2588</v>
      </c>
      <c r="S265" s="37"/>
      <c r="V265" s="4">
        <v>21</v>
      </c>
      <c r="AA265" s="4">
        <f t="shared" si="35"/>
        <v>21</v>
      </c>
      <c r="AB265" s="4" t="str">
        <f t="shared" si="33"/>
        <v>K21</v>
      </c>
      <c r="AC265" s="4" t="s">
        <v>229</v>
      </c>
      <c r="AE265" s="4">
        <v>1</v>
      </c>
      <c r="AK265" s="5" t="s">
        <v>504</v>
      </c>
      <c r="AP265" s="5"/>
    </row>
    <row r="266" spans="1:42" ht="14.25" x14ac:dyDescent="0.2">
      <c r="A266" s="28" t="str">
        <f t="shared" si="32"/>
        <v>Sami</v>
      </c>
      <c r="B266" t="str">
        <f t="shared" si="31"/>
        <v>Rantamäki</v>
      </c>
      <c r="C266" s="56" t="s">
        <v>953</v>
      </c>
      <c r="D266" s="28" t="s">
        <v>951</v>
      </c>
      <c r="E266" t="s">
        <v>952</v>
      </c>
      <c r="H266" s="7" t="s">
        <v>229</v>
      </c>
      <c r="L266" s="5" t="s">
        <v>2593</v>
      </c>
      <c r="S266" s="37"/>
      <c r="V266" s="4">
        <v>21</v>
      </c>
      <c r="AA266" s="4">
        <f t="shared" si="35"/>
        <v>21</v>
      </c>
      <c r="AB266" s="4" t="str">
        <f t="shared" si="33"/>
        <v>K21</v>
      </c>
      <c r="AC266" s="4" t="s">
        <v>229</v>
      </c>
      <c r="AE266" s="4">
        <v>1</v>
      </c>
      <c r="AK266" s="5" t="s">
        <v>504</v>
      </c>
      <c r="AP266" s="5"/>
    </row>
    <row r="267" spans="1:42" ht="14.25" x14ac:dyDescent="0.2">
      <c r="A267" s="28" t="str">
        <f t="shared" si="32"/>
        <v>Tommi</v>
      </c>
      <c r="B267" t="str">
        <f t="shared" si="31"/>
        <v>Koskinen</v>
      </c>
      <c r="C267" s="56" t="s">
        <v>955</v>
      </c>
      <c r="D267" s="28" t="s">
        <v>954</v>
      </c>
      <c r="E267" t="s">
        <v>90</v>
      </c>
      <c r="H267" s="7" t="s">
        <v>229</v>
      </c>
      <c r="L267" s="5" t="s">
        <v>2594</v>
      </c>
      <c r="S267" s="37"/>
      <c r="V267" s="4">
        <v>21</v>
      </c>
      <c r="AA267" s="4">
        <f t="shared" si="35"/>
        <v>21</v>
      </c>
      <c r="AB267" s="4" t="str">
        <f t="shared" si="33"/>
        <v>K21</v>
      </c>
      <c r="AC267" s="4" t="s">
        <v>229</v>
      </c>
      <c r="AE267" s="4">
        <v>1</v>
      </c>
      <c r="AK267" s="5" t="s">
        <v>504</v>
      </c>
      <c r="AP267" s="5"/>
    </row>
    <row r="268" spans="1:42" ht="14.25" x14ac:dyDescent="0.2">
      <c r="A268" s="28" t="str">
        <f t="shared" si="32"/>
        <v>Tuomas</v>
      </c>
      <c r="B268" t="str">
        <f t="shared" si="31"/>
        <v>Kuusisto</v>
      </c>
      <c r="C268" s="56" t="s">
        <v>1014</v>
      </c>
      <c r="D268" s="28" t="s">
        <v>1013</v>
      </c>
      <c r="E268" t="s">
        <v>1045</v>
      </c>
      <c r="F268" s="4">
        <v>1</v>
      </c>
      <c r="G268" s="7" t="s">
        <v>228</v>
      </c>
      <c r="L268" s="5" t="s">
        <v>2595</v>
      </c>
      <c r="S268" s="37"/>
      <c r="V268" s="4">
        <v>21</v>
      </c>
      <c r="W268" s="4">
        <v>22</v>
      </c>
      <c r="X268" s="4">
        <v>23</v>
      </c>
      <c r="Y268" s="4">
        <v>24</v>
      </c>
      <c r="AA268" s="4">
        <f t="shared" si="35"/>
        <v>24</v>
      </c>
      <c r="AB268" s="4" t="str">
        <f t="shared" si="33"/>
        <v>V24</v>
      </c>
      <c r="AC268" s="4" t="s">
        <v>229</v>
      </c>
      <c r="AE268" s="4">
        <v>1</v>
      </c>
      <c r="AI268" t="s">
        <v>1014</v>
      </c>
      <c r="AK268" s="5" t="s">
        <v>504</v>
      </c>
      <c r="AL268" s="5" t="s">
        <v>1355</v>
      </c>
      <c r="AM268" s="30" t="s">
        <v>1355</v>
      </c>
      <c r="AN268" s="4" t="s">
        <v>1355</v>
      </c>
      <c r="AO268" s="5" t="s">
        <v>1355</v>
      </c>
      <c r="AP268" s="5" t="s">
        <v>1355</v>
      </c>
    </row>
    <row r="269" spans="1:42" ht="14.25" x14ac:dyDescent="0.2">
      <c r="A269" s="28" t="str">
        <f t="shared" si="32"/>
        <v>Aila</v>
      </c>
      <c r="B269" t="str">
        <f t="shared" si="31"/>
        <v>Mustamo</v>
      </c>
      <c r="C269" s="56" t="s">
        <v>1751</v>
      </c>
      <c r="D269" t="s">
        <v>1018</v>
      </c>
      <c r="E269" t="s">
        <v>1044</v>
      </c>
      <c r="F269" s="4">
        <v>1</v>
      </c>
      <c r="G269" s="7" t="s">
        <v>228</v>
      </c>
      <c r="L269" s="5" t="s">
        <v>2596</v>
      </c>
      <c r="T269"/>
      <c r="U269"/>
      <c r="V269" s="4">
        <v>21</v>
      </c>
      <c r="W269" s="4">
        <v>22</v>
      </c>
      <c r="X269" s="4">
        <v>23</v>
      </c>
      <c r="Y269" s="4">
        <v>24</v>
      </c>
      <c r="AA269" s="4">
        <f t="shared" si="35"/>
        <v>24</v>
      </c>
      <c r="AB269" s="4" t="s">
        <v>1023</v>
      </c>
      <c r="AC269" s="4" t="s">
        <v>229</v>
      </c>
      <c r="AE269" s="4">
        <v>1</v>
      </c>
      <c r="AI269" s="59" t="s">
        <v>1861</v>
      </c>
      <c r="AJ269" s="69"/>
      <c r="AK269" s="5" t="s">
        <v>504</v>
      </c>
      <c r="AL269" s="5" t="s">
        <v>1355</v>
      </c>
      <c r="AM269" s="4" t="s">
        <v>1355</v>
      </c>
      <c r="AN269" s="4" t="s">
        <v>1355</v>
      </c>
      <c r="AO269" s="5" t="s">
        <v>1355</v>
      </c>
      <c r="AP269" s="5" t="s">
        <v>1355</v>
      </c>
    </row>
    <row r="270" spans="1:42" ht="14.25" x14ac:dyDescent="0.2">
      <c r="A270" s="28" t="str">
        <f t="shared" si="32"/>
        <v>Sari</v>
      </c>
      <c r="B270" t="str">
        <f t="shared" si="31"/>
        <v>Petäjoki</v>
      </c>
      <c r="C270" s="56" t="s">
        <v>1016</v>
      </c>
      <c r="D270" s="28" t="s">
        <v>1015</v>
      </c>
      <c r="E270" t="s">
        <v>1017</v>
      </c>
      <c r="F270" s="4">
        <v>1</v>
      </c>
      <c r="G270" s="7" t="s">
        <v>228</v>
      </c>
      <c r="L270" s="5" t="s">
        <v>2597</v>
      </c>
      <c r="S270" s="37"/>
      <c r="V270" s="4">
        <v>21</v>
      </c>
      <c r="AA270" s="4">
        <f t="shared" si="35"/>
        <v>21</v>
      </c>
      <c r="AB270" s="4" t="str">
        <f t="shared" ref="AB270:AB301" si="36">CONCATENATE(G270,H270,AA270)</f>
        <v>V21</v>
      </c>
      <c r="AC270" s="4" t="s">
        <v>229</v>
      </c>
      <c r="AE270" s="4">
        <v>1</v>
      </c>
      <c r="AI270" t="s">
        <v>1016</v>
      </c>
      <c r="AK270" s="5" t="s">
        <v>504</v>
      </c>
      <c r="AL270" s="5" t="s">
        <v>1355</v>
      </c>
      <c r="AM270" s="30" t="s">
        <v>1355</v>
      </c>
      <c r="AN270" s="4" t="s">
        <v>1355</v>
      </c>
      <c r="AO270" s="5" t="s">
        <v>1355</v>
      </c>
      <c r="AP270" s="5" t="s">
        <v>1355</v>
      </c>
    </row>
    <row r="271" spans="1:42" ht="14.25" x14ac:dyDescent="0.2">
      <c r="A271" s="28" t="str">
        <f t="shared" si="32"/>
        <v>Konsta</v>
      </c>
      <c r="B271" t="str">
        <f t="shared" si="31"/>
        <v>Piironen</v>
      </c>
      <c r="C271" s="60" t="s">
        <v>1020</v>
      </c>
      <c r="D271" t="s">
        <v>1019</v>
      </c>
      <c r="E271" t="s">
        <v>86</v>
      </c>
      <c r="F271" s="4">
        <v>1</v>
      </c>
      <c r="G271" s="7" t="s">
        <v>228</v>
      </c>
      <c r="L271" s="5" t="s">
        <v>2598</v>
      </c>
      <c r="S271" s="37"/>
      <c r="V271" s="4">
        <v>21</v>
      </c>
      <c r="W271" s="4">
        <v>22</v>
      </c>
      <c r="AA271" s="4">
        <f t="shared" si="35"/>
        <v>22</v>
      </c>
      <c r="AB271" s="4" t="str">
        <f t="shared" si="36"/>
        <v>V22</v>
      </c>
      <c r="AC271" s="4" t="s">
        <v>1355</v>
      </c>
      <c r="AE271" s="4">
        <v>1</v>
      </c>
      <c r="AI271" s="50" t="s">
        <v>2376</v>
      </c>
      <c r="AJ271" s="69"/>
      <c r="AK271" s="5" t="s">
        <v>504</v>
      </c>
      <c r="AL271" s="5" t="s">
        <v>1355</v>
      </c>
      <c r="AM271" s="30" t="s">
        <v>1355</v>
      </c>
      <c r="AN271" s="4" t="s">
        <v>1355</v>
      </c>
      <c r="AO271" s="5" t="s">
        <v>1355</v>
      </c>
      <c r="AP271" s="5" t="s">
        <v>1355</v>
      </c>
    </row>
    <row r="272" spans="1:42" ht="14.25" x14ac:dyDescent="0.2">
      <c r="A272" s="28" t="str">
        <f t="shared" si="32"/>
        <v>Peppina</v>
      </c>
      <c r="B272" t="str">
        <f t="shared" si="31"/>
        <v>Tuulispää</v>
      </c>
      <c r="C272" s="60" t="s">
        <v>1074</v>
      </c>
      <c r="D272" s="28" t="s">
        <v>1073</v>
      </c>
      <c r="E272" t="s">
        <v>87</v>
      </c>
      <c r="F272" s="4">
        <v>1</v>
      </c>
      <c r="G272" s="7" t="s">
        <v>228</v>
      </c>
      <c r="L272" s="5" t="s">
        <v>2598</v>
      </c>
      <c r="S272" s="37"/>
      <c r="W272" s="4">
        <v>22</v>
      </c>
      <c r="X272" s="4">
        <v>23</v>
      </c>
      <c r="Y272" s="4">
        <v>24</v>
      </c>
      <c r="Z272" s="47">
        <v>25</v>
      </c>
      <c r="AA272" s="4">
        <f>MAX(R272:Z272)</f>
        <v>25</v>
      </c>
      <c r="AB272" s="4" t="str">
        <f t="shared" si="36"/>
        <v>V25</v>
      </c>
      <c r="AC272" s="4" t="s">
        <v>1355</v>
      </c>
      <c r="AE272" s="4">
        <v>1</v>
      </c>
      <c r="AI272" t="s">
        <v>1074</v>
      </c>
      <c r="AK272" s="5" t="s">
        <v>504</v>
      </c>
      <c r="AL272" s="5" t="s">
        <v>1355</v>
      </c>
      <c r="AM272" s="30" t="s">
        <v>1355</v>
      </c>
      <c r="AN272" s="4" t="s">
        <v>1355</v>
      </c>
      <c r="AO272" s="5" t="s">
        <v>1355</v>
      </c>
      <c r="AP272" s="5" t="s">
        <v>1355</v>
      </c>
    </row>
    <row r="273" spans="1:42" ht="14.25" x14ac:dyDescent="0.2">
      <c r="A273" s="28" t="str">
        <f t="shared" si="32"/>
        <v>Jarmo</v>
      </c>
      <c r="B273" t="str">
        <f t="shared" si="31"/>
        <v>Wiik</v>
      </c>
      <c r="C273" s="56" t="s">
        <v>991</v>
      </c>
      <c r="D273" s="28" t="s">
        <v>989</v>
      </c>
      <c r="E273" t="s">
        <v>990</v>
      </c>
      <c r="H273" s="7" t="s">
        <v>229</v>
      </c>
      <c r="L273" s="5" t="s">
        <v>2599</v>
      </c>
      <c r="S273" s="37"/>
      <c r="V273" s="4">
        <v>21</v>
      </c>
      <c r="AA273" s="4">
        <f t="shared" si="35"/>
        <v>21</v>
      </c>
      <c r="AB273" s="4" t="str">
        <f t="shared" si="36"/>
        <v>K21</v>
      </c>
      <c r="AC273" s="4" t="s">
        <v>229</v>
      </c>
      <c r="AE273" s="4">
        <v>1</v>
      </c>
      <c r="AK273" s="5" t="s">
        <v>504</v>
      </c>
      <c r="AP273" s="5"/>
    </row>
    <row r="274" spans="1:42" ht="14.25" x14ac:dyDescent="0.2">
      <c r="A274" s="28" t="s">
        <v>2029</v>
      </c>
      <c r="B274" t="str">
        <f t="shared" si="31"/>
        <v>Valkonen</v>
      </c>
      <c r="C274" s="56" t="s">
        <v>750</v>
      </c>
      <c r="D274" s="28" t="s">
        <v>992</v>
      </c>
      <c r="E274" t="s">
        <v>87</v>
      </c>
      <c r="H274" s="7" t="s">
        <v>229</v>
      </c>
      <c r="L274" s="5" t="s">
        <v>2599</v>
      </c>
      <c r="S274" s="37"/>
      <c r="V274" s="4">
        <v>21</v>
      </c>
      <c r="X274" s="4">
        <v>23</v>
      </c>
      <c r="AA274" s="4">
        <f t="shared" si="35"/>
        <v>23</v>
      </c>
      <c r="AB274" s="4" t="str">
        <f t="shared" si="36"/>
        <v>K23</v>
      </c>
      <c r="AC274" s="4" t="s">
        <v>229</v>
      </c>
      <c r="AE274" s="4">
        <v>1</v>
      </c>
      <c r="AK274" s="5" t="s">
        <v>504</v>
      </c>
      <c r="AP274" s="5"/>
    </row>
    <row r="275" spans="1:42" ht="14.25" x14ac:dyDescent="0.2">
      <c r="A275" s="28" t="str">
        <f t="shared" si="32"/>
        <v>Roope</v>
      </c>
      <c r="B275" t="str">
        <f t="shared" si="31"/>
        <v>Havu</v>
      </c>
      <c r="C275" s="56" t="s">
        <v>994</v>
      </c>
      <c r="D275" s="28" t="s">
        <v>993</v>
      </c>
      <c r="E275" t="s">
        <v>98</v>
      </c>
      <c r="G275" s="7" t="s">
        <v>228</v>
      </c>
      <c r="L275" s="5" t="s">
        <v>2599</v>
      </c>
      <c r="S275" s="37"/>
      <c r="V275" s="4">
        <v>21</v>
      </c>
      <c r="W275" s="4">
        <v>22</v>
      </c>
      <c r="X275" s="4">
        <v>23</v>
      </c>
      <c r="AA275" s="4">
        <f t="shared" si="35"/>
        <v>23</v>
      </c>
      <c r="AB275" s="4" t="str">
        <f t="shared" si="36"/>
        <v>V23</v>
      </c>
      <c r="AC275" s="4" t="s">
        <v>229</v>
      </c>
      <c r="AE275" s="4">
        <v>1</v>
      </c>
      <c r="AH275" t="s">
        <v>1380</v>
      </c>
      <c r="AI275" t="s">
        <v>994</v>
      </c>
      <c r="AK275" s="5" t="s">
        <v>504</v>
      </c>
      <c r="AL275" s="5" t="s">
        <v>1355</v>
      </c>
      <c r="AM275" s="30" t="s">
        <v>1355</v>
      </c>
      <c r="AN275" s="4" t="s">
        <v>1355</v>
      </c>
      <c r="AO275" s="5" t="s">
        <v>1355</v>
      </c>
      <c r="AP275" s="5" t="s">
        <v>1355</v>
      </c>
    </row>
    <row r="276" spans="1:42" ht="14.25" x14ac:dyDescent="0.2">
      <c r="A276" s="28" t="str">
        <f t="shared" ref="A276:A340" si="37">IF(ISERR(FIND(" ",D276)),"",LEFT(D276,FIND(" ",D276)-1))</f>
        <v>Pekka</v>
      </c>
      <c r="B276" t="str">
        <f t="shared" ref="B276:B392" si="38">TRIM(RIGHT(SUBSTITUTE(D276," ",REPT(" ",LEN(D276))),LEN(D276)))</f>
        <v>Laine</v>
      </c>
      <c r="C276" s="39" t="s">
        <v>1022</v>
      </c>
      <c r="D276" t="s">
        <v>1021</v>
      </c>
      <c r="E276" t="s">
        <v>92</v>
      </c>
      <c r="F276" s="4">
        <v>1</v>
      </c>
      <c r="G276" s="7" t="s">
        <v>228</v>
      </c>
      <c r="L276" s="5" t="s">
        <v>2600</v>
      </c>
      <c r="T276"/>
      <c r="U276"/>
      <c r="V276" s="4">
        <v>21</v>
      </c>
      <c r="X276" s="4">
        <v>23</v>
      </c>
      <c r="Y276" s="4">
        <v>24</v>
      </c>
      <c r="AA276" s="4">
        <f t="shared" si="35"/>
        <v>24</v>
      </c>
      <c r="AB276" s="4" t="str">
        <f t="shared" si="36"/>
        <v>V24</v>
      </c>
      <c r="AC276" s="4" t="s">
        <v>229</v>
      </c>
      <c r="AE276" s="4">
        <v>1</v>
      </c>
      <c r="AI276" t="s">
        <v>1022</v>
      </c>
      <c r="AK276" s="5" t="s">
        <v>504</v>
      </c>
      <c r="AL276" s="5" t="s">
        <v>1355</v>
      </c>
      <c r="AM276" s="30" t="s">
        <v>1355</v>
      </c>
      <c r="AN276" s="4" t="s">
        <v>1355</v>
      </c>
      <c r="AO276" s="5" t="s">
        <v>1355</v>
      </c>
      <c r="AP276" s="5" t="s">
        <v>1355</v>
      </c>
    </row>
    <row r="277" spans="1:42" ht="14.25" x14ac:dyDescent="0.2">
      <c r="A277" s="28" t="str">
        <f t="shared" si="37"/>
        <v>Juhani</v>
      </c>
      <c r="B277" t="str">
        <f t="shared" si="38"/>
        <v>Järvinen</v>
      </c>
      <c r="C277" s="56" t="s">
        <v>1075</v>
      </c>
      <c r="D277" s="28" t="s">
        <v>1076</v>
      </c>
      <c r="E277" t="s">
        <v>87</v>
      </c>
      <c r="G277" s="7" t="s">
        <v>228</v>
      </c>
      <c r="L277" s="5" t="s">
        <v>2601</v>
      </c>
      <c r="T277"/>
      <c r="U277"/>
      <c r="V277" s="4">
        <v>21</v>
      </c>
      <c r="AA277" s="4">
        <f t="shared" si="35"/>
        <v>21</v>
      </c>
      <c r="AB277" s="4" t="str">
        <f t="shared" si="36"/>
        <v>V21</v>
      </c>
      <c r="AC277" s="4" t="s">
        <v>229</v>
      </c>
      <c r="AE277" s="4">
        <v>1</v>
      </c>
      <c r="AI277" s="50" t="s">
        <v>1977</v>
      </c>
      <c r="AK277" s="5" t="s">
        <v>504</v>
      </c>
      <c r="AL277" s="5" t="s">
        <v>1355</v>
      </c>
      <c r="AM277" s="30" t="s">
        <v>1355</v>
      </c>
      <c r="AN277" s="4" t="s">
        <v>1355</v>
      </c>
      <c r="AO277" s="5" t="s">
        <v>1355</v>
      </c>
      <c r="AP277" s="5" t="s">
        <v>1355</v>
      </c>
    </row>
    <row r="278" spans="1:42" ht="14.25" x14ac:dyDescent="0.2">
      <c r="A278" s="28" t="str">
        <f t="shared" si="37"/>
        <v>Levente</v>
      </c>
      <c r="B278" t="str">
        <f t="shared" si="38"/>
        <v>Móró</v>
      </c>
      <c r="C278" s="56" t="s">
        <v>1078</v>
      </c>
      <c r="D278" s="28" t="s">
        <v>1077</v>
      </c>
      <c r="E278" t="s">
        <v>1079</v>
      </c>
      <c r="G278" s="7" t="s">
        <v>228</v>
      </c>
      <c r="L278" s="5" t="s">
        <v>2602</v>
      </c>
      <c r="T278"/>
      <c r="U278"/>
      <c r="V278" s="4">
        <v>21</v>
      </c>
      <c r="W278" s="4">
        <v>22</v>
      </c>
      <c r="AA278" s="4">
        <f t="shared" si="35"/>
        <v>22</v>
      </c>
      <c r="AB278" s="4" t="str">
        <f t="shared" si="36"/>
        <v>V22</v>
      </c>
      <c r="AC278" s="4" t="s">
        <v>229</v>
      </c>
      <c r="AE278" s="4">
        <v>1</v>
      </c>
      <c r="AJ278" s="69" t="s">
        <v>1078</v>
      </c>
      <c r="AK278" s="5" t="s">
        <v>504</v>
      </c>
      <c r="AP278" s="5"/>
    </row>
    <row r="279" spans="1:42" ht="14.25" x14ac:dyDescent="0.2">
      <c r="A279" s="28" t="s">
        <v>2039</v>
      </c>
      <c r="B279" t="str">
        <f t="shared" si="38"/>
        <v>Tsupari</v>
      </c>
      <c r="C279" s="56" t="s">
        <v>1080</v>
      </c>
      <c r="D279" s="28" t="s">
        <v>2038</v>
      </c>
      <c r="E279" t="s">
        <v>90</v>
      </c>
      <c r="G279" s="7" t="s">
        <v>228</v>
      </c>
      <c r="L279" s="5" t="s">
        <v>2603</v>
      </c>
      <c r="T279"/>
      <c r="U279"/>
      <c r="V279" s="4">
        <v>21</v>
      </c>
      <c r="W279" s="4">
        <v>22</v>
      </c>
      <c r="X279" s="4">
        <v>23</v>
      </c>
      <c r="Y279" s="4">
        <v>24</v>
      </c>
      <c r="AA279" s="4">
        <f t="shared" si="35"/>
        <v>24</v>
      </c>
      <c r="AB279" s="4" t="str">
        <f t="shared" si="36"/>
        <v>V24</v>
      </c>
      <c r="AC279" s="4" t="s">
        <v>229</v>
      </c>
      <c r="AE279" s="4">
        <v>1</v>
      </c>
      <c r="AI279" t="s">
        <v>1080</v>
      </c>
      <c r="AK279" s="5" t="s">
        <v>504</v>
      </c>
      <c r="AL279" s="5" t="s">
        <v>1355</v>
      </c>
      <c r="AM279" s="30" t="s">
        <v>1355</v>
      </c>
      <c r="AN279" s="4" t="s">
        <v>1355</v>
      </c>
      <c r="AO279" s="5" t="s">
        <v>1355</v>
      </c>
      <c r="AP279" s="5" t="s">
        <v>1355</v>
      </c>
    </row>
    <row r="280" spans="1:42" ht="14.25" x14ac:dyDescent="0.2">
      <c r="A280" s="28" t="str">
        <f t="shared" si="37"/>
        <v>Vesa</v>
      </c>
      <c r="B280" t="str">
        <f t="shared" si="38"/>
        <v>Kirves</v>
      </c>
      <c r="C280" s="56" t="s">
        <v>1050</v>
      </c>
      <c r="D280" t="s">
        <v>1051</v>
      </c>
      <c r="E280" t="s">
        <v>87</v>
      </c>
      <c r="H280" s="7" t="s">
        <v>229</v>
      </c>
      <c r="L280" s="5" t="s">
        <v>2604</v>
      </c>
      <c r="S280" s="37"/>
      <c r="V280" s="4">
        <v>21</v>
      </c>
      <c r="W280" s="4">
        <v>22</v>
      </c>
      <c r="AA280" s="4">
        <f t="shared" si="35"/>
        <v>22</v>
      </c>
      <c r="AB280" s="4" t="str">
        <f t="shared" si="36"/>
        <v>K22</v>
      </c>
      <c r="AC280" s="4" t="s">
        <v>229</v>
      </c>
      <c r="AE280" s="4">
        <v>1</v>
      </c>
      <c r="AK280" s="5" t="s">
        <v>504</v>
      </c>
      <c r="AP280" s="5"/>
    </row>
    <row r="281" spans="1:42" ht="14.25" x14ac:dyDescent="0.2">
      <c r="A281" s="28" t="str">
        <f t="shared" si="37"/>
        <v>Piia</v>
      </c>
      <c r="B281" t="str">
        <f t="shared" si="38"/>
        <v>Sumupuu</v>
      </c>
      <c r="C281" s="56"/>
      <c r="D281" s="28" t="s">
        <v>1053</v>
      </c>
      <c r="E281" t="s">
        <v>1052</v>
      </c>
      <c r="H281" s="7" t="s">
        <v>229</v>
      </c>
      <c r="L281" s="5" t="s">
        <v>2604</v>
      </c>
      <c r="S281" s="37"/>
      <c r="V281" s="4">
        <v>21</v>
      </c>
      <c r="W281" s="4">
        <v>22</v>
      </c>
      <c r="AA281" s="4">
        <f t="shared" si="35"/>
        <v>22</v>
      </c>
      <c r="AB281" s="4" t="str">
        <f t="shared" si="36"/>
        <v>K22</v>
      </c>
      <c r="AC281" s="4" t="s">
        <v>229</v>
      </c>
      <c r="AE281" s="4">
        <v>1</v>
      </c>
      <c r="AK281" s="5" t="s">
        <v>504</v>
      </c>
      <c r="AP281" s="5"/>
    </row>
    <row r="282" spans="1:42" ht="14.25" x14ac:dyDescent="0.2">
      <c r="A282" s="28" t="str">
        <f t="shared" si="37"/>
        <v>Erika</v>
      </c>
      <c r="B282" t="str">
        <f t="shared" si="38"/>
        <v>Kuosa</v>
      </c>
      <c r="C282" s="50" t="s">
        <v>3439</v>
      </c>
      <c r="D282" s="28" t="s">
        <v>3440</v>
      </c>
      <c r="E282" t="s">
        <v>87</v>
      </c>
      <c r="H282" s="7" t="s">
        <v>229</v>
      </c>
      <c r="L282" s="5" t="s">
        <v>2604</v>
      </c>
      <c r="S282" s="37"/>
      <c r="V282" s="4">
        <v>21</v>
      </c>
      <c r="AA282" s="4">
        <f t="shared" si="35"/>
        <v>21</v>
      </c>
      <c r="AB282" s="4" t="str">
        <f t="shared" si="36"/>
        <v>K21</v>
      </c>
      <c r="AC282" s="4" t="s">
        <v>229</v>
      </c>
      <c r="AE282" s="4">
        <v>1</v>
      </c>
      <c r="AK282" s="5" t="s">
        <v>504</v>
      </c>
      <c r="AP282" s="5"/>
    </row>
    <row r="283" spans="1:42" ht="14.25" x14ac:dyDescent="0.2">
      <c r="A283" s="28" t="str">
        <f t="shared" si="37"/>
        <v>Astrid</v>
      </c>
      <c r="B283" t="str">
        <f t="shared" si="38"/>
        <v>Ebeling</v>
      </c>
      <c r="C283" s="56" t="s">
        <v>1055</v>
      </c>
      <c r="D283" s="28" t="s">
        <v>1054</v>
      </c>
      <c r="E283" t="s">
        <v>96</v>
      </c>
      <c r="H283" s="7" t="s">
        <v>229</v>
      </c>
      <c r="L283" s="5" t="s">
        <v>2604</v>
      </c>
      <c r="S283" s="37"/>
      <c r="V283" s="4">
        <v>21</v>
      </c>
      <c r="AA283" s="4">
        <f t="shared" si="35"/>
        <v>21</v>
      </c>
      <c r="AB283" s="4" t="str">
        <f t="shared" si="36"/>
        <v>K21</v>
      </c>
      <c r="AC283" s="4" t="s">
        <v>229</v>
      </c>
      <c r="AE283" s="4">
        <v>1</v>
      </c>
      <c r="AK283" s="5" t="s">
        <v>504</v>
      </c>
      <c r="AP283" s="5"/>
    </row>
    <row r="284" spans="1:42" ht="14.25" x14ac:dyDescent="0.2">
      <c r="A284" s="28" t="str">
        <f t="shared" si="37"/>
        <v>Timo</v>
      </c>
      <c r="B284" t="str">
        <f t="shared" si="38"/>
        <v>Kivinen</v>
      </c>
      <c r="C284" s="56" t="s">
        <v>1057</v>
      </c>
      <c r="D284" s="28" t="s">
        <v>1056</v>
      </c>
      <c r="E284" t="s">
        <v>87</v>
      </c>
      <c r="H284" s="7" t="s">
        <v>229</v>
      </c>
      <c r="L284" s="5" t="s">
        <v>2604</v>
      </c>
      <c r="S284" s="37"/>
      <c r="V284" s="4">
        <v>21</v>
      </c>
      <c r="W284" s="4">
        <v>22</v>
      </c>
      <c r="AA284" s="4">
        <f t="shared" si="35"/>
        <v>22</v>
      </c>
      <c r="AB284" s="4" t="str">
        <f t="shared" si="36"/>
        <v>K22</v>
      </c>
      <c r="AC284" s="4" t="s">
        <v>229</v>
      </c>
      <c r="AE284" s="4">
        <v>1</v>
      </c>
      <c r="AK284" s="5" t="s">
        <v>504</v>
      </c>
      <c r="AP284" s="5"/>
    </row>
    <row r="285" spans="1:42" ht="14.25" x14ac:dyDescent="0.2">
      <c r="A285" s="28" t="str">
        <f t="shared" si="37"/>
        <v>Liisa</v>
      </c>
      <c r="B285" t="str">
        <f t="shared" si="38"/>
        <v>Eränen</v>
      </c>
      <c r="C285" s="56" t="s">
        <v>1059</v>
      </c>
      <c r="D285" s="28" t="s">
        <v>1058</v>
      </c>
      <c r="E285" t="s">
        <v>87</v>
      </c>
      <c r="H285" s="7" t="s">
        <v>229</v>
      </c>
      <c r="L285" s="5" t="s">
        <v>2604</v>
      </c>
      <c r="S285" s="37"/>
      <c r="V285" s="4">
        <v>21</v>
      </c>
      <c r="W285" s="4">
        <v>22</v>
      </c>
      <c r="AA285" s="4">
        <f t="shared" si="35"/>
        <v>22</v>
      </c>
      <c r="AB285" s="4" t="str">
        <f t="shared" si="36"/>
        <v>K22</v>
      </c>
      <c r="AC285" s="4" t="s">
        <v>229</v>
      </c>
      <c r="AE285" s="4">
        <v>1</v>
      </c>
      <c r="AK285" s="5" t="s">
        <v>504</v>
      </c>
      <c r="AP285" s="5"/>
    </row>
    <row r="286" spans="1:42" ht="14.25" x14ac:dyDescent="0.2">
      <c r="A286" s="28" t="str">
        <f t="shared" si="37"/>
        <v>Maria</v>
      </c>
      <c r="B286" t="str">
        <f t="shared" si="38"/>
        <v>Creutz</v>
      </c>
      <c r="C286" s="56" t="s">
        <v>1010</v>
      </c>
      <c r="D286" s="28" t="s">
        <v>1060</v>
      </c>
      <c r="E286" t="s">
        <v>96</v>
      </c>
      <c r="H286" s="7" t="s">
        <v>229</v>
      </c>
      <c r="L286" s="5" t="s">
        <v>2604</v>
      </c>
      <c r="S286" s="37"/>
      <c r="V286" s="4">
        <v>21</v>
      </c>
      <c r="W286" s="4">
        <v>22</v>
      </c>
      <c r="AA286" s="4">
        <f t="shared" si="35"/>
        <v>22</v>
      </c>
      <c r="AB286" s="4" t="str">
        <f t="shared" si="36"/>
        <v>K22</v>
      </c>
      <c r="AC286" s="4" t="s">
        <v>229</v>
      </c>
      <c r="AE286" s="4">
        <v>1</v>
      </c>
      <c r="AK286" s="5" t="s">
        <v>504</v>
      </c>
      <c r="AP286" s="5"/>
    </row>
    <row r="287" spans="1:42" ht="14.25" x14ac:dyDescent="0.2">
      <c r="A287" s="28" t="str">
        <f t="shared" si="37"/>
        <v>Juhani</v>
      </c>
      <c r="B287" t="str">
        <f t="shared" si="38"/>
        <v>Nuorvala</v>
      </c>
      <c r="C287" s="56" t="s">
        <v>1062</v>
      </c>
      <c r="D287" s="28" t="s">
        <v>1061</v>
      </c>
      <c r="E287" t="s">
        <v>87</v>
      </c>
      <c r="H287" s="7" t="s">
        <v>229</v>
      </c>
      <c r="L287" s="5" t="s">
        <v>2604</v>
      </c>
      <c r="S287" s="37"/>
      <c r="V287" s="4">
        <v>21</v>
      </c>
      <c r="W287" s="4">
        <v>22</v>
      </c>
      <c r="X287" s="4">
        <v>23</v>
      </c>
      <c r="Y287" s="4">
        <v>24</v>
      </c>
      <c r="AA287" s="4">
        <f t="shared" si="35"/>
        <v>24</v>
      </c>
      <c r="AB287" s="4" t="str">
        <f t="shared" si="36"/>
        <v>K24</v>
      </c>
      <c r="AC287" s="4" t="s">
        <v>229</v>
      </c>
      <c r="AE287" s="4">
        <v>1</v>
      </c>
      <c r="AK287" s="5" t="s">
        <v>504</v>
      </c>
      <c r="AP287" s="5"/>
    </row>
    <row r="288" spans="1:42" ht="14.25" x14ac:dyDescent="0.2">
      <c r="A288" s="28" t="str">
        <f t="shared" si="37"/>
        <v>Salla</v>
      </c>
      <c r="B288" t="str">
        <f t="shared" si="38"/>
        <v>Hiltunen</v>
      </c>
      <c r="C288" s="56" t="s">
        <v>1064</v>
      </c>
      <c r="D288" s="28" t="s">
        <v>1063</v>
      </c>
      <c r="E288" t="s">
        <v>360</v>
      </c>
      <c r="H288" s="7" t="s">
        <v>229</v>
      </c>
      <c r="L288" s="5" t="s">
        <v>2604</v>
      </c>
      <c r="S288" s="37"/>
      <c r="V288" s="4">
        <v>21</v>
      </c>
      <c r="AA288" s="4">
        <f t="shared" si="35"/>
        <v>21</v>
      </c>
      <c r="AB288" s="4" t="str">
        <f t="shared" si="36"/>
        <v>K21</v>
      </c>
      <c r="AC288" s="4" t="s">
        <v>229</v>
      </c>
      <c r="AE288" s="4">
        <v>1</v>
      </c>
      <c r="AK288" s="5" t="s">
        <v>504</v>
      </c>
      <c r="AP288" s="5"/>
    </row>
    <row r="289" spans="1:42" ht="14.25" x14ac:dyDescent="0.2">
      <c r="A289" s="28" t="str">
        <f t="shared" si="37"/>
        <v>Catharina</v>
      </c>
      <c r="B289" t="str">
        <f t="shared" si="38"/>
        <v>Walldén</v>
      </c>
      <c r="C289" s="56" t="s">
        <v>1066</v>
      </c>
      <c r="D289" s="28" t="s">
        <v>1065</v>
      </c>
      <c r="E289" t="s">
        <v>87</v>
      </c>
      <c r="H289" s="7" t="s">
        <v>229</v>
      </c>
      <c r="L289" s="5" t="s">
        <v>2604</v>
      </c>
      <c r="S289" s="37"/>
      <c r="V289" s="4">
        <v>21</v>
      </c>
      <c r="W289" s="4">
        <v>22</v>
      </c>
      <c r="AA289" s="4">
        <f t="shared" si="35"/>
        <v>22</v>
      </c>
      <c r="AB289" s="4" t="str">
        <f t="shared" si="36"/>
        <v>K22</v>
      </c>
      <c r="AC289" s="4" t="s">
        <v>229</v>
      </c>
      <c r="AE289" s="4">
        <v>1</v>
      </c>
      <c r="AK289" s="5" t="s">
        <v>504</v>
      </c>
      <c r="AP289" s="5"/>
    </row>
    <row r="290" spans="1:42" ht="14.25" x14ac:dyDescent="0.2">
      <c r="A290" s="28" t="s">
        <v>2845</v>
      </c>
      <c r="B290" t="s">
        <v>2846</v>
      </c>
      <c r="C290" s="56"/>
      <c r="D290" s="28"/>
      <c r="E290" t="s">
        <v>89</v>
      </c>
      <c r="H290" s="7" t="s">
        <v>229</v>
      </c>
      <c r="L290" s="5" t="s">
        <v>2605</v>
      </c>
      <c r="S290" s="37"/>
      <c r="V290" s="4">
        <v>21</v>
      </c>
      <c r="AA290" s="4">
        <f t="shared" si="35"/>
        <v>21</v>
      </c>
      <c r="AB290" s="4" t="str">
        <f t="shared" si="36"/>
        <v>K21</v>
      </c>
      <c r="AC290" s="4" t="s">
        <v>229</v>
      </c>
      <c r="AE290" s="4">
        <v>1</v>
      </c>
      <c r="AK290" s="5" t="s">
        <v>504</v>
      </c>
      <c r="AP290" s="5"/>
    </row>
    <row r="291" spans="1:42" ht="14.25" x14ac:dyDescent="0.2">
      <c r="A291" s="28" t="str">
        <f t="shared" si="37"/>
        <v>Riina-Maria</v>
      </c>
      <c r="B291" t="str">
        <f t="shared" si="38"/>
        <v>Leskelä</v>
      </c>
      <c r="C291" s="56" t="s">
        <v>1082</v>
      </c>
      <c r="D291" s="28" t="s">
        <v>1081</v>
      </c>
      <c r="E291" t="s">
        <v>87</v>
      </c>
      <c r="G291" s="7" t="s">
        <v>228</v>
      </c>
      <c r="L291" s="5" t="s">
        <v>2606</v>
      </c>
      <c r="S291" s="37"/>
      <c r="V291" s="4">
        <v>21</v>
      </c>
      <c r="W291" s="4">
        <v>22</v>
      </c>
      <c r="X291" s="4">
        <v>23</v>
      </c>
      <c r="Y291" s="4">
        <v>24</v>
      </c>
      <c r="AA291" s="4">
        <f t="shared" si="35"/>
        <v>24</v>
      </c>
      <c r="AB291" s="4" t="str">
        <f t="shared" si="36"/>
        <v>V24</v>
      </c>
      <c r="AC291" s="4" t="s">
        <v>229</v>
      </c>
      <c r="AE291" s="4">
        <v>1</v>
      </c>
      <c r="AI291" t="s">
        <v>1082</v>
      </c>
      <c r="AK291" s="5" t="s">
        <v>504</v>
      </c>
      <c r="AL291" s="5" t="s">
        <v>1355</v>
      </c>
      <c r="AM291" s="30" t="s">
        <v>1355</v>
      </c>
      <c r="AN291" s="4" t="s">
        <v>1355</v>
      </c>
      <c r="AO291" s="5" t="s">
        <v>1355</v>
      </c>
      <c r="AP291" s="5" t="s">
        <v>1355</v>
      </c>
    </row>
    <row r="292" spans="1:42" ht="14.25" x14ac:dyDescent="0.2">
      <c r="A292" s="28" t="str">
        <f t="shared" si="37"/>
        <v>Veikka</v>
      </c>
      <c r="B292" t="str">
        <f t="shared" si="38"/>
        <v>Lavonius</v>
      </c>
      <c r="C292" s="56" t="s">
        <v>1070</v>
      </c>
      <c r="D292" s="28" t="s">
        <v>1069</v>
      </c>
      <c r="E292" t="s">
        <v>87</v>
      </c>
      <c r="F292" s="4">
        <v>1</v>
      </c>
      <c r="G292" s="7" t="s">
        <v>228</v>
      </c>
      <c r="L292" s="5" t="s">
        <v>2607</v>
      </c>
      <c r="S292" s="37"/>
      <c r="V292" s="4">
        <v>21</v>
      </c>
      <c r="W292" s="4">
        <v>22</v>
      </c>
      <c r="X292" s="4">
        <v>23</v>
      </c>
      <c r="AA292" s="4">
        <f t="shared" si="35"/>
        <v>23</v>
      </c>
      <c r="AB292" s="4" t="str">
        <f t="shared" si="36"/>
        <v>V23</v>
      </c>
      <c r="AC292" s="4" t="s">
        <v>229</v>
      </c>
      <c r="AE292" s="4">
        <v>1</v>
      </c>
      <c r="AH292" t="s">
        <v>1758</v>
      </c>
      <c r="AI292" s="56" t="s">
        <v>1070</v>
      </c>
      <c r="AK292" s="5" t="s">
        <v>504</v>
      </c>
      <c r="AL292" s="5" t="s">
        <v>1355</v>
      </c>
      <c r="AM292" s="4" t="s">
        <v>1355</v>
      </c>
      <c r="AN292" s="4" t="s">
        <v>1355</v>
      </c>
      <c r="AO292" s="5" t="s">
        <v>1355</v>
      </c>
      <c r="AP292" s="5" t="s">
        <v>1355</v>
      </c>
    </row>
    <row r="293" spans="1:42" ht="14.25" x14ac:dyDescent="0.2">
      <c r="A293" s="28" t="str">
        <f t="shared" si="37"/>
        <v>Andreas</v>
      </c>
      <c r="B293" t="str">
        <f t="shared" si="38"/>
        <v>Johansson</v>
      </c>
      <c r="C293" s="56" t="s">
        <v>1072</v>
      </c>
      <c r="D293" s="28" t="s">
        <v>1071</v>
      </c>
      <c r="E293" t="s">
        <v>87</v>
      </c>
      <c r="G293" s="7" t="s">
        <v>228</v>
      </c>
      <c r="L293" s="5" t="s">
        <v>2608</v>
      </c>
      <c r="S293" s="37"/>
      <c r="V293" s="4">
        <v>21</v>
      </c>
      <c r="W293" s="4">
        <v>22</v>
      </c>
      <c r="Y293" s="4">
        <v>24</v>
      </c>
      <c r="AA293" s="4">
        <f t="shared" si="35"/>
        <v>24</v>
      </c>
      <c r="AB293" s="4" t="str">
        <f t="shared" si="36"/>
        <v>V24</v>
      </c>
      <c r="AC293" s="4" t="s">
        <v>229</v>
      </c>
      <c r="AE293" s="4">
        <v>1</v>
      </c>
      <c r="AI293" t="s">
        <v>1864</v>
      </c>
      <c r="AJ293" s="59"/>
      <c r="AK293" s="5" t="s">
        <v>504</v>
      </c>
      <c r="AL293" s="5" t="s">
        <v>1355</v>
      </c>
      <c r="AM293" s="4" t="s">
        <v>1355</v>
      </c>
      <c r="AN293" s="4" t="s">
        <v>1355</v>
      </c>
      <c r="AO293" s="5" t="s">
        <v>1355</v>
      </c>
      <c r="AP293" s="5" t="s">
        <v>1355</v>
      </c>
    </row>
    <row r="294" spans="1:42" ht="14.25" x14ac:dyDescent="0.2">
      <c r="A294" s="28" t="str">
        <f t="shared" si="37"/>
        <v>J.</v>
      </c>
      <c r="B294" t="str">
        <f t="shared" si="38"/>
        <v>Callaway</v>
      </c>
      <c r="C294" s="56" t="s">
        <v>1102</v>
      </c>
      <c r="D294" s="28" t="s">
        <v>1101</v>
      </c>
      <c r="E294" t="s">
        <v>89</v>
      </c>
      <c r="H294" s="7" t="s">
        <v>229</v>
      </c>
      <c r="L294" s="5" t="s">
        <v>2609</v>
      </c>
      <c r="S294" s="37"/>
      <c r="V294" s="4">
        <v>21</v>
      </c>
      <c r="AA294" s="4">
        <f t="shared" si="35"/>
        <v>21</v>
      </c>
      <c r="AB294" s="4" t="str">
        <f t="shared" si="36"/>
        <v>K21</v>
      </c>
      <c r="AC294" s="4" t="s">
        <v>229</v>
      </c>
      <c r="AE294" s="4">
        <v>1</v>
      </c>
      <c r="AK294" s="5" t="s">
        <v>504</v>
      </c>
      <c r="AP294" s="5"/>
    </row>
    <row r="295" spans="1:42" ht="14.25" x14ac:dyDescent="0.2">
      <c r="A295" s="28" t="str">
        <f t="shared" si="37"/>
        <v>Anita</v>
      </c>
      <c r="B295" t="str">
        <f t="shared" si="38"/>
        <v>Hemmilä</v>
      </c>
      <c r="C295" s="56" t="s">
        <v>1104</v>
      </c>
      <c r="D295" s="28" t="s">
        <v>1103</v>
      </c>
      <c r="E295" t="s">
        <v>89</v>
      </c>
      <c r="H295" s="7" t="s">
        <v>229</v>
      </c>
      <c r="L295" s="5" t="s">
        <v>2609</v>
      </c>
      <c r="S295" s="37"/>
      <c r="V295" s="4">
        <v>21</v>
      </c>
      <c r="AA295" s="4">
        <f t="shared" si="35"/>
        <v>21</v>
      </c>
      <c r="AB295" s="4" t="str">
        <f t="shared" si="36"/>
        <v>K21</v>
      </c>
      <c r="AC295" s="4" t="s">
        <v>229</v>
      </c>
      <c r="AE295" s="4">
        <v>1</v>
      </c>
      <c r="AK295" s="5" t="s">
        <v>504</v>
      </c>
      <c r="AP295" s="5"/>
    </row>
    <row r="296" spans="1:42" ht="14.25" x14ac:dyDescent="0.2">
      <c r="A296" s="28" t="str">
        <f t="shared" si="37"/>
        <v>Tero</v>
      </c>
      <c r="B296" t="str">
        <f t="shared" si="38"/>
        <v>Mursu</v>
      </c>
      <c r="C296" s="56" t="s">
        <v>1105</v>
      </c>
      <c r="D296" s="28" t="s">
        <v>1106</v>
      </c>
      <c r="E296" t="s">
        <v>87</v>
      </c>
      <c r="H296" s="7" t="s">
        <v>229</v>
      </c>
      <c r="L296" s="5" t="s">
        <v>2610</v>
      </c>
      <c r="S296" s="37"/>
      <c r="V296" s="4">
        <v>21</v>
      </c>
      <c r="AA296" s="4">
        <f t="shared" si="35"/>
        <v>21</v>
      </c>
      <c r="AB296" s="4" t="str">
        <f t="shared" si="36"/>
        <v>K21</v>
      </c>
      <c r="AC296" s="4" t="s">
        <v>229</v>
      </c>
      <c r="AE296" s="4">
        <v>1</v>
      </c>
      <c r="AK296" s="5" t="s">
        <v>504</v>
      </c>
      <c r="AP296" s="5"/>
    </row>
    <row r="297" spans="1:42" ht="14.25" x14ac:dyDescent="0.2">
      <c r="A297" s="28" t="str">
        <f t="shared" si="37"/>
        <v>Kalle</v>
      </c>
      <c r="B297" t="str">
        <f t="shared" si="38"/>
        <v>Polkutie</v>
      </c>
      <c r="C297" s="56" t="s">
        <v>1108</v>
      </c>
      <c r="D297" s="28" t="s">
        <v>1107</v>
      </c>
      <c r="E297" t="s">
        <v>87</v>
      </c>
      <c r="H297" s="7" t="s">
        <v>229</v>
      </c>
      <c r="L297" s="5" t="s">
        <v>2611</v>
      </c>
      <c r="S297" s="37"/>
      <c r="V297" s="4">
        <v>21</v>
      </c>
      <c r="W297" s="4">
        <v>22</v>
      </c>
      <c r="Y297" s="4">
        <v>24</v>
      </c>
      <c r="AA297" s="4">
        <f t="shared" si="35"/>
        <v>24</v>
      </c>
      <c r="AB297" s="4" t="str">
        <f t="shared" si="36"/>
        <v>K24</v>
      </c>
      <c r="AC297" s="4" t="s">
        <v>229</v>
      </c>
      <c r="AE297" s="4">
        <v>1</v>
      </c>
      <c r="AK297" s="5" t="s">
        <v>504</v>
      </c>
      <c r="AP297" s="5"/>
    </row>
    <row r="298" spans="1:42" ht="14.25" x14ac:dyDescent="0.2">
      <c r="A298" s="28" t="str">
        <f t="shared" si="37"/>
        <v>Eija</v>
      </c>
      <c r="B298" t="str">
        <f t="shared" si="38"/>
        <v>Berg</v>
      </c>
      <c r="C298" s="56" t="s">
        <v>1109</v>
      </c>
      <c r="D298" s="28" t="s">
        <v>1110</v>
      </c>
      <c r="E298" t="s">
        <v>87</v>
      </c>
      <c r="H298" s="7" t="s">
        <v>229</v>
      </c>
      <c r="L298" s="5" t="s">
        <v>2612</v>
      </c>
      <c r="S298" s="37"/>
      <c r="V298" s="4">
        <v>21</v>
      </c>
      <c r="W298" s="4">
        <v>22</v>
      </c>
      <c r="AA298" s="4">
        <f t="shared" si="35"/>
        <v>22</v>
      </c>
      <c r="AB298" s="4" t="str">
        <f t="shared" si="36"/>
        <v>K22</v>
      </c>
      <c r="AC298" s="4" t="s">
        <v>229</v>
      </c>
      <c r="AE298" s="4">
        <v>1</v>
      </c>
      <c r="AK298" s="5" t="s">
        <v>504</v>
      </c>
      <c r="AP298" s="5"/>
    </row>
    <row r="299" spans="1:42" ht="14.25" x14ac:dyDescent="0.2">
      <c r="A299" s="28" t="str">
        <f t="shared" si="37"/>
        <v>Marko</v>
      </c>
      <c r="B299" t="str">
        <f t="shared" si="38"/>
        <v>Viljanen</v>
      </c>
      <c r="C299" s="56" t="s">
        <v>1112</v>
      </c>
      <c r="D299" s="28" t="s">
        <v>1111</v>
      </c>
      <c r="E299" t="s">
        <v>87</v>
      </c>
      <c r="H299" s="7" t="s">
        <v>229</v>
      </c>
      <c r="L299" s="5" t="s">
        <v>2613</v>
      </c>
      <c r="S299" s="37"/>
      <c r="V299" s="4">
        <v>21</v>
      </c>
      <c r="W299" s="4">
        <v>22</v>
      </c>
      <c r="AA299" s="4">
        <f t="shared" si="35"/>
        <v>22</v>
      </c>
      <c r="AB299" s="4" t="str">
        <f t="shared" si="36"/>
        <v>K22</v>
      </c>
      <c r="AC299" s="4" t="s">
        <v>229</v>
      </c>
      <c r="AE299" s="4">
        <v>1</v>
      </c>
      <c r="AK299" s="5" t="s">
        <v>504</v>
      </c>
      <c r="AP299" s="5"/>
    </row>
    <row r="300" spans="1:42" ht="14.25" x14ac:dyDescent="0.2">
      <c r="A300" s="28" t="str">
        <f t="shared" si="37"/>
        <v>Sonya</v>
      </c>
      <c r="B300" t="str">
        <f t="shared" si="38"/>
        <v>Gros</v>
      </c>
      <c r="C300" s="56" t="s">
        <v>1114</v>
      </c>
      <c r="D300" s="28" t="s">
        <v>1113</v>
      </c>
      <c r="E300" t="s">
        <v>87</v>
      </c>
      <c r="H300" s="7" t="s">
        <v>229</v>
      </c>
      <c r="L300" s="5" t="s">
        <v>2614</v>
      </c>
      <c r="S300" s="37"/>
      <c r="V300" s="4">
        <v>21</v>
      </c>
      <c r="AA300" s="4">
        <f t="shared" si="35"/>
        <v>21</v>
      </c>
      <c r="AB300" s="4" t="str">
        <f t="shared" si="36"/>
        <v>K21</v>
      </c>
      <c r="AC300" s="4" t="s">
        <v>229</v>
      </c>
      <c r="AE300" s="4">
        <v>1</v>
      </c>
      <c r="AK300" s="5" t="s">
        <v>504</v>
      </c>
      <c r="AP300" s="5"/>
    </row>
    <row r="301" spans="1:42" ht="14.25" x14ac:dyDescent="0.2">
      <c r="A301" s="28" t="str">
        <f t="shared" si="37"/>
        <v>Olli</v>
      </c>
      <c r="B301" t="str">
        <f t="shared" si="38"/>
        <v>Enqvist</v>
      </c>
      <c r="C301" s="56" t="s">
        <v>1117</v>
      </c>
      <c r="D301" s="28" t="s">
        <v>1115</v>
      </c>
      <c r="E301" t="s">
        <v>1116</v>
      </c>
      <c r="H301" s="7" t="s">
        <v>229</v>
      </c>
      <c r="L301" s="5" t="s">
        <v>2614</v>
      </c>
      <c r="S301" s="37"/>
      <c r="V301" s="4">
        <v>21</v>
      </c>
      <c r="W301" s="4">
        <v>22</v>
      </c>
      <c r="AA301" s="4">
        <f t="shared" si="35"/>
        <v>22</v>
      </c>
      <c r="AB301" s="4" t="str">
        <f t="shared" si="36"/>
        <v>K22</v>
      </c>
      <c r="AC301" s="4" t="s">
        <v>229</v>
      </c>
      <c r="AE301" s="4">
        <v>1</v>
      </c>
      <c r="AK301" s="5" t="s">
        <v>504</v>
      </c>
      <c r="AP301" s="5"/>
    </row>
    <row r="302" spans="1:42" ht="14.25" x14ac:dyDescent="0.2">
      <c r="A302" s="28" t="str">
        <f t="shared" si="37"/>
        <v>Alex</v>
      </c>
      <c r="B302" t="str">
        <f t="shared" si="38"/>
        <v>Villa</v>
      </c>
      <c r="C302" s="56" t="s">
        <v>1779</v>
      </c>
      <c r="D302" s="28" t="s">
        <v>1118</v>
      </c>
      <c r="E302" t="s">
        <v>96</v>
      </c>
      <c r="H302" s="7" t="s">
        <v>229</v>
      </c>
      <c r="L302" s="5" t="s">
        <v>2615</v>
      </c>
      <c r="S302" s="37"/>
      <c r="V302" s="4">
        <v>21</v>
      </c>
      <c r="W302" s="4">
        <v>22</v>
      </c>
      <c r="AA302" s="4">
        <f t="shared" si="35"/>
        <v>22</v>
      </c>
      <c r="AB302" s="4" t="str">
        <f t="shared" ref="AB302:AB318" si="39">CONCATENATE(G302,H302,AA302)</f>
        <v>K22</v>
      </c>
      <c r="AC302" s="4" t="s">
        <v>229</v>
      </c>
      <c r="AE302" s="4">
        <v>1</v>
      </c>
      <c r="AK302" s="5" t="s">
        <v>504</v>
      </c>
      <c r="AP302" s="5"/>
    </row>
    <row r="303" spans="1:42" ht="14.25" x14ac:dyDescent="0.2">
      <c r="A303" s="28" t="str">
        <f t="shared" si="37"/>
        <v>Jarkko</v>
      </c>
      <c r="B303" t="s">
        <v>1374</v>
      </c>
      <c r="C303" s="56" t="s">
        <v>928</v>
      </c>
      <c r="D303" s="28" t="s">
        <v>1375</v>
      </c>
      <c r="E303" t="s">
        <v>89</v>
      </c>
      <c r="F303" s="4">
        <v>1</v>
      </c>
      <c r="G303" s="7" t="s">
        <v>228</v>
      </c>
      <c r="L303" s="5" t="s">
        <v>2616</v>
      </c>
      <c r="Q303" s="6">
        <v>44474</v>
      </c>
      <c r="S303" s="37"/>
      <c r="V303" s="4">
        <v>21</v>
      </c>
      <c r="W303" s="4">
        <v>22</v>
      </c>
      <c r="AA303" s="4">
        <f t="shared" si="35"/>
        <v>22</v>
      </c>
      <c r="AB303" s="4" t="str">
        <f t="shared" si="39"/>
        <v>V22</v>
      </c>
      <c r="AC303" s="4" t="s">
        <v>229</v>
      </c>
      <c r="AE303" s="4">
        <v>1</v>
      </c>
      <c r="AJ303" s="69" t="s">
        <v>928</v>
      </c>
      <c r="AK303" s="5" t="s">
        <v>504</v>
      </c>
      <c r="AP303" s="5"/>
    </row>
    <row r="304" spans="1:42" ht="14.25" x14ac:dyDescent="0.2">
      <c r="A304" s="28" t="str">
        <f t="shared" si="37"/>
        <v>Leo</v>
      </c>
      <c r="B304" t="str">
        <f t="shared" si="38"/>
        <v>Lahti</v>
      </c>
      <c r="C304" s="56" t="s">
        <v>1120</v>
      </c>
      <c r="D304" s="28" t="s">
        <v>1376</v>
      </c>
      <c r="E304" t="s">
        <v>86</v>
      </c>
      <c r="F304" s="4">
        <v>1</v>
      </c>
      <c r="G304" s="7" t="s">
        <v>228</v>
      </c>
      <c r="L304" s="5" t="s">
        <v>2617</v>
      </c>
      <c r="S304" s="37"/>
      <c r="V304" s="4">
        <v>21</v>
      </c>
      <c r="W304" s="4">
        <v>22</v>
      </c>
      <c r="X304" s="4">
        <v>23</v>
      </c>
      <c r="Y304" s="4">
        <v>24</v>
      </c>
      <c r="AA304" s="4">
        <f t="shared" si="35"/>
        <v>24</v>
      </c>
      <c r="AB304" s="4" t="str">
        <f t="shared" si="39"/>
        <v>V24</v>
      </c>
      <c r="AC304" s="4" t="s">
        <v>1355</v>
      </c>
      <c r="AE304" s="4">
        <v>1</v>
      </c>
      <c r="AI304" s="50" t="s">
        <v>1979</v>
      </c>
      <c r="AK304" s="5" t="s">
        <v>504</v>
      </c>
      <c r="AL304" s="5" t="s">
        <v>1355</v>
      </c>
      <c r="AM304" s="30" t="s">
        <v>1355</v>
      </c>
      <c r="AN304" s="4" t="s">
        <v>1355</v>
      </c>
      <c r="AO304" s="5" t="s">
        <v>1355</v>
      </c>
      <c r="AP304" s="5" t="s">
        <v>1355</v>
      </c>
    </row>
    <row r="305" spans="1:42" ht="14.25" x14ac:dyDescent="0.2">
      <c r="A305" s="28" t="str">
        <f t="shared" si="37"/>
        <v>Teemu</v>
      </c>
      <c r="B305" t="str">
        <f t="shared" si="38"/>
        <v>Paldanius</v>
      </c>
      <c r="C305" s="56" t="s">
        <v>1121</v>
      </c>
      <c r="D305" s="28" t="s">
        <v>1119</v>
      </c>
      <c r="E305" t="s">
        <v>360</v>
      </c>
      <c r="F305" s="4">
        <v>1</v>
      </c>
      <c r="G305" s="7" t="s">
        <v>228</v>
      </c>
      <c r="L305" s="5" t="s">
        <v>2607</v>
      </c>
      <c r="S305" s="37"/>
      <c r="V305" s="4">
        <v>21</v>
      </c>
      <c r="W305" s="4">
        <v>22</v>
      </c>
      <c r="X305" s="4">
        <v>23</v>
      </c>
      <c r="Y305" s="4">
        <v>24</v>
      </c>
      <c r="AA305" s="4">
        <f t="shared" si="35"/>
        <v>24</v>
      </c>
      <c r="AB305" s="4" t="str">
        <f t="shared" si="39"/>
        <v>V24</v>
      </c>
      <c r="AC305" s="4" t="s">
        <v>1355</v>
      </c>
      <c r="AE305" s="4">
        <v>1</v>
      </c>
      <c r="AI305" t="s">
        <v>1121</v>
      </c>
      <c r="AK305" s="5" t="s">
        <v>504</v>
      </c>
      <c r="AL305" s="5" t="s">
        <v>1355</v>
      </c>
      <c r="AM305" s="30" t="s">
        <v>1355</v>
      </c>
      <c r="AN305" s="4" t="s">
        <v>1355</v>
      </c>
      <c r="AO305" s="5" t="s">
        <v>1355</v>
      </c>
      <c r="AP305" s="5" t="s">
        <v>1355</v>
      </c>
    </row>
    <row r="306" spans="1:42" ht="14.25" x14ac:dyDescent="0.2">
      <c r="A306" s="28" t="str">
        <f t="shared" si="37"/>
        <v>Katri</v>
      </c>
      <c r="B306" t="str">
        <f t="shared" si="38"/>
        <v>Uusiniitty</v>
      </c>
      <c r="C306" s="56" t="s">
        <v>1122</v>
      </c>
      <c r="D306" s="28" t="s">
        <v>1007</v>
      </c>
      <c r="E306" t="s">
        <v>88</v>
      </c>
      <c r="F306" s="4">
        <v>1</v>
      </c>
      <c r="G306" s="7" t="s">
        <v>228</v>
      </c>
      <c r="L306" s="5" t="s">
        <v>3383</v>
      </c>
      <c r="Q306" s="6">
        <v>44438</v>
      </c>
      <c r="S306" s="37"/>
      <c r="V306" s="4">
        <v>21</v>
      </c>
      <c r="AA306" s="4">
        <f t="shared" si="35"/>
        <v>21</v>
      </c>
      <c r="AB306" s="4" t="str">
        <f t="shared" si="39"/>
        <v>V21</v>
      </c>
      <c r="AC306" s="4" t="s">
        <v>1355</v>
      </c>
      <c r="AE306" s="4">
        <v>1</v>
      </c>
      <c r="AI306" t="s">
        <v>1122</v>
      </c>
      <c r="AK306" s="5" t="s">
        <v>504</v>
      </c>
      <c r="AL306" s="5" t="s">
        <v>1355</v>
      </c>
      <c r="AM306" s="30" t="s">
        <v>1355</v>
      </c>
      <c r="AN306" s="4" t="s">
        <v>1355</v>
      </c>
      <c r="AO306" s="5" t="s">
        <v>1355</v>
      </c>
      <c r="AP306" s="5" t="s">
        <v>1355</v>
      </c>
    </row>
    <row r="307" spans="1:42" ht="14.25" x14ac:dyDescent="0.2">
      <c r="A307" s="28" t="str">
        <f t="shared" si="37"/>
        <v>Sanni</v>
      </c>
      <c r="B307" t="str">
        <f t="shared" si="38"/>
        <v>Lalla</v>
      </c>
      <c r="C307" s="56" t="s">
        <v>1378</v>
      </c>
      <c r="D307" t="s">
        <v>1377</v>
      </c>
      <c r="E307" t="s">
        <v>2984</v>
      </c>
      <c r="F307" s="4">
        <v>1</v>
      </c>
      <c r="G307" s="7" t="s">
        <v>228</v>
      </c>
      <c r="L307" s="5" t="s">
        <v>2615</v>
      </c>
      <c r="S307" s="37"/>
      <c r="W307" s="4">
        <v>22</v>
      </c>
      <c r="X307" s="4">
        <v>23</v>
      </c>
      <c r="Y307" s="4">
        <v>24</v>
      </c>
      <c r="AA307" s="4">
        <f t="shared" si="35"/>
        <v>24</v>
      </c>
      <c r="AB307" s="4" t="str">
        <f t="shared" si="39"/>
        <v>V24</v>
      </c>
      <c r="AC307" s="4" t="s">
        <v>1355</v>
      </c>
      <c r="AE307" s="4">
        <v>1</v>
      </c>
      <c r="AJ307" s="69" t="s">
        <v>1378</v>
      </c>
      <c r="AK307" s="5" t="s">
        <v>504</v>
      </c>
      <c r="AP307" s="5"/>
    </row>
    <row r="308" spans="1:42" ht="14.25" x14ac:dyDescent="0.2">
      <c r="A308" s="28" t="str">
        <f t="shared" si="37"/>
        <v>Heli</v>
      </c>
      <c r="B308" t="str">
        <f t="shared" si="38"/>
        <v>Koppelo</v>
      </c>
      <c r="C308" s="56" t="s">
        <v>1268</v>
      </c>
      <c r="D308" t="s">
        <v>1267</v>
      </c>
      <c r="E308" t="s">
        <v>92</v>
      </c>
      <c r="H308" s="7" t="s">
        <v>229</v>
      </c>
      <c r="L308" s="5" t="s">
        <v>2618</v>
      </c>
      <c r="S308" s="37"/>
      <c r="V308" s="4">
        <v>21</v>
      </c>
      <c r="AA308" s="4">
        <f t="shared" si="35"/>
        <v>21</v>
      </c>
      <c r="AB308" s="4" t="str">
        <f t="shared" si="39"/>
        <v>K21</v>
      </c>
      <c r="AC308" s="4" t="s">
        <v>229</v>
      </c>
      <c r="AE308" s="4">
        <v>1</v>
      </c>
      <c r="AK308" s="5" t="s">
        <v>504</v>
      </c>
      <c r="AP308" s="5"/>
    </row>
    <row r="309" spans="1:42" ht="14.25" x14ac:dyDescent="0.2">
      <c r="A309" s="28" t="str">
        <f t="shared" si="37"/>
        <v>Ella</v>
      </c>
      <c r="B309" t="str">
        <f t="shared" si="38"/>
        <v>Tuominen</v>
      </c>
      <c r="C309" s="56" t="s">
        <v>1200</v>
      </c>
      <c r="D309" t="s">
        <v>1269</v>
      </c>
      <c r="E309" t="s">
        <v>87</v>
      </c>
      <c r="H309" s="7" t="s">
        <v>229</v>
      </c>
      <c r="L309" s="5" t="s">
        <v>2619</v>
      </c>
      <c r="S309" s="37"/>
      <c r="V309" s="4">
        <v>21</v>
      </c>
      <c r="AA309" s="4">
        <f t="shared" si="35"/>
        <v>21</v>
      </c>
      <c r="AB309" s="4" t="str">
        <f t="shared" si="39"/>
        <v>K21</v>
      </c>
      <c r="AC309" s="4" t="s">
        <v>1355</v>
      </c>
      <c r="AE309" s="4">
        <v>1</v>
      </c>
      <c r="AK309" s="5" t="s">
        <v>504</v>
      </c>
      <c r="AP309" s="5"/>
    </row>
    <row r="310" spans="1:42" ht="14.25" x14ac:dyDescent="0.2">
      <c r="A310" s="28" t="str">
        <f t="shared" si="37"/>
        <v>Iiris</v>
      </c>
      <c r="B310" t="str">
        <f t="shared" si="38"/>
        <v>Sareskorpi</v>
      </c>
      <c r="C310" s="56" t="s">
        <v>1271</v>
      </c>
      <c r="D310" t="s">
        <v>1270</v>
      </c>
      <c r="E310" t="s">
        <v>95</v>
      </c>
      <c r="H310" s="7" t="s">
        <v>229</v>
      </c>
      <c r="L310" s="5" t="s">
        <v>2619</v>
      </c>
      <c r="S310" s="37"/>
      <c r="V310" s="4">
        <v>21</v>
      </c>
      <c r="W310" s="4">
        <v>22</v>
      </c>
      <c r="X310" s="4">
        <v>23</v>
      </c>
      <c r="Y310" s="4">
        <v>24</v>
      </c>
      <c r="AA310" s="4">
        <f t="shared" si="35"/>
        <v>24</v>
      </c>
      <c r="AB310" s="4" t="str">
        <f t="shared" si="39"/>
        <v>K24</v>
      </c>
      <c r="AC310" s="4" t="s">
        <v>1355</v>
      </c>
      <c r="AE310" s="4">
        <v>1</v>
      </c>
      <c r="AK310" s="5" t="s">
        <v>504</v>
      </c>
      <c r="AP310" s="5"/>
    </row>
    <row r="311" spans="1:42" ht="14.25" x14ac:dyDescent="0.2">
      <c r="A311" s="28" t="str">
        <f t="shared" si="37"/>
        <v>Tiina-Mari</v>
      </c>
      <c r="B311" t="str">
        <f t="shared" si="38"/>
        <v>Haka</v>
      </c>
      <c r="C311" s="56" t="s">
        <v>1187</v>
      </c>
      <c r="D311" t="s">
        <v>1253</v>
      </c>
      <c r="E311" t="s">
        <v>87</v>
      </c>
      <c r="H311" s="7" t="s">
        <v>229</v>
      </c>
      <c r="L311" s="5" t="s">
        <v>2619</v>
      </c>
      <c r="S311" s="37"/>
      <c r="V311" s="4">
        <v>21</v>
      </c>
      <c r="AA311" s="4">
        <f t="shared" si="35"/>
        <v>21</v>
      </c>
      <c r="AB311" s="4" t="str">
        <f t="shared" si="39"/>
        <v>K21</v>
      </c>
      <c r="AC311" s="4" t="s">
        <v>1355</v>
      </c>
      <c r="AE311" s="4">
        <v>1</v>
      </c>
      <c r="AK311" s="5" t="s">
        <v>504</v>
      </c>
      <c r="AP311" s="5"/>
    </row>
    <row r="312" spans="1:42" ht="14.25" x14ac:dyDescent="0.2">
      <c r="A312" s="28" t="str">
        <f t="shared" si="37"/>
        <v>Jan</v>
      </c>
      <c r="B312" t="str">
        <f t="shared" si="38"/>
        <v>Moisiolinna</v>
      </c>
      <c r="C312" s="56" t="s">
        <v>1273</v>
      </c>
      <c r="D312" t="s">
        <v>1272</v>
      </c>
      <c r="E312" t="s">
        <v>87</v>
      </c>
      <c r="H312" s="7" t="s">
        <v>229</v>
      </c>
      <c r="L312" s="5" t="s">
        <v>2620</v>
      </c>
      <c r="S312" s="37"/>
      <c r="V312" s="4">
        <v>21</v>
      </c>
      <c r="AA312" s="4">
        <f t="shared" si="35"/>
        <v>21</v>
      </c>
      <c r="AB312" s="4" t="str">
        <f t="shared" si="39"/>
        <v>K21</v>
      </c>
      <c r="AC312" s="4" t="s">
        <v>1355</v>
      </c>
      <c r="AE312" s="4">
        <v>1</v>
      </c>
      <c r="AK312" s="5" t="s">
        <v>504</v>
      </c>
      <c r="AP312" s="5"/>
    </row>
    <row r="313" spans="1:42" ht="14.25" x14ac:dyDescent="0.2">
      <c r="A313" s="28" t="str">
        <f t="shared" si="37"/>
        <v>Ilmari</v>
      </c>
      <c r="B313" t="str">
        <f t="shared" si="38"/>
        <v>Järvenpää</v>
      </c>
      <c r="C313" s="56" t="s">
        <v>696</v>
      </c>
      <c r="D313" t="s">
        <v>1347</v>
      </c>
      <c r="E313" t="s">
        <v>87</v>
      </c>
      <c r="H313" s="7" t="s">
        <v>229</v>
      </c>
      <c r="L313" s="5" t="s">
        <v>2621</v>
      </c>
      <c r="S313" s="1"/>
      <c r="V313" s="4">
        <v>21</v>
      </c>
      <c r="AA313" s="4">
        <f t="shared" si="35"/>
        <v>21</v>
      </c>
      <c r="AB313" s="4" t="str">
        <f t="shared" si="39"/>
        <v>K21</v>
      </c>
      <c r="AC313" s="4" t="s">
        <v>1355</v>
      </c>
      <c r="AE313" s="4">
        <v>1</v>
      </c>
      <c r="AK313" s="5" t="s">
        <v>504</v>
      </c>
      <c r="AP313" s="5"/>
    </row>
    <row r="314" spans="1:42" ht="14.25" x14ac:dyDescent="0.2">
      <c r="A314" s="28" t="str">
        <f t="shared" si="37"/>
        <v>Hanna</v>
      </c>
      <c r="B314" t="str">
        <f t="shared" si="38"/>
        <v>Alén</v>
      </c>
      <c r="C314" s="56" t="s">
        <v>1349</v>
      </c>
      <c r="D314" t="s">
        <v>1348</v>
      </c>
      <c r="E314" t="s">
        <v>87</v>
      </c>
      <c r="H314" s="7" t="s">
        <v>229</v>
      </c>
      <c r="L314" s="5" t="s">
        <v>2622</v>
      </c>
      <c r="S314" s="1"/>
      <c r="V314" s="4">
        <v>21</v>
      </c>
      <c r="AA314" s="4">
        <f t="shared" si="35"/>
        <v>21</v>
      </c>
      <c r="AB314" s="4" t="str">
        <f t="shared" si="39"/>
        <v>K21</v>
      </c>
      <c r="AC314" s="4" t="s">
        <v>1355</v>
      </c>
      <c r="AE314" s="4">
        <v>1</v>
      </c>
      <c r="AK314" s="5" t="s">
        <v>504</v>
      </c>
      <c r="AP314" s="5"/>
    </row>
    <row r="315" spans="1:42" ht="14.25" x14ac:dyDescent="0.2">
      <c r="A315" s="28" t="str">
        <f t="shared" si="37"/>
        <v>Mathias</v>
      </c>
      <c r="B315" t="str">
        <f t="shared" si="38"/>
        <v>Lundström</v>
      </c>
      <c r="C315" s="56" t="s">
        <v>1379</v>
      </c>
      <c r="D315" t="s">
        <v>2347</v>
      </c>
      <c r="G315" s="7" t="s">
        <v>228</v>
      </c>
      <c r="L315" s="5" t="s">
        <v>2623</v>
      </c>
      <c r="S315" s="1"/>
      <c r="AA315" s="4">
        <f t="shared" si="35"/>
        <v>0</v>
      </c>
      <c r="AB315" s="4" t="str">
        <f t="shared" si="39"/>
        <v>V0</v>
      </c>
      <c r="AE315" s="4">
        <v>1</v>
      </c>
      <c r="AI315" t="s">
        <v>1379</v>
      </c>
      <c r="AK315" s="5" t="s">
        <v>504</v>
      </c>
      <c r="AL315" s="5" t="s">
        <v>1355</v>
      </c>
      <c r="AM315" s="30" t="s">
        <v>1355</v>
      </c>
      <c r="AN315" s="4" t="s">
        <v>1355</v>
      </c>
      <c r="AO315" s="5" t="s">
        <v>1355</v>
      </c>
      <c r="AP315" s="5" t="s">
        <v>1355</v>
      </c>
    </row>
    <row r="316" spans="1:42" ht="14.25" x14ac:dyDescent="0.2">
      <c r="A316" s="28" t="str">
        <f t="shared" si="37"/>
        <v>Emmi-Lotta</v>
      </c>
      <c r="B316" t="str">
        <f t="shared" si="38"/>
        <v>Posio</v>
      </c>
      <c r="C316" s="56" t="s">
        <v>1163</v>
      </c>
      <c r="D316" t="s">
        <v>1350</v>
      </c>
      <c r="E316" t="s">
        <v>87</v>
      </c>
      <c r="G316" s="7" t="s">
        <v>228</v>
      </c>
      <c r="L316" s="5" t="s">
        <v>2624</v>
      </c>
      <c r="S316" s="1"/>
      <c r="V316" s="4">
        <v>21</v>
      </c>
      <c r="W316" s="4">
        <v>22</v>
      </c>
      <c r="X316" s="4">
        <v>23</v>
      </c>
      <c r="Y316" s="4">
        <v>24</v>
      </c>
      <c r="AA316" s="4">
        <f t="shared" si="35"/>
        <v>24</v>
      </c>
      <c r="AB316" s="4" t="str">
        <f t="shared" si="39"/>
        <v>V24</v>
      </c>
      <c r="AC316" s="4" t="s">
        <v>1355</v>
      </c>
      <c r="AE316" s="4">
        <v>1</v>
      </c>
      <c r="AI316" t="s">
        <v>1163</v>
      </c>
      <c r="AK316" s="5" t="s">
        <v>504</v>
      </c>
      <c r="AL316" s="5" t="s">
        <v>1355</v>
      </c>
      <c r="AM316" s="30" t="s">
        <v>1355</v>
      </c>
      <c r="AN316" s="4" t="s">
        <v>1355</v>
      </c>
      <c r="AO316" s="5" t="s">
        <v>1355</v>
      </c>
      <c r="AP316" s="5" t="s">
        <v>1355</v>
      </c>
    </row>
    <row r="317" spans="1:42" ht="14.25" x14ac:dyDescent="0.2">
      <c r="A317" s="28" t="str">
        <f t="shared" si="37"/>
        <v>Tero</v>
      </c>
      <c r="B317" t="str">
        <f t="shared" si="38"/>
        <v>Pajunen</v>
      </c>
      <c r="C317" s="56" t="s">
        <v>1351</v>
      </c>
      <c r="D317" t="s">
        <v>1352</v>
      </c>
      <c r="E317" t="s">
        <v>86</v>
      </c>
      <c r="H317" s="7" t="s">
        <v>229</v>
      </c>
      <c r="L317" s="5" t="s">
        <v>2625</v>
      </c>
      <c r="S317" s="1"/>
      <c r="V317" s="4">
        <v>21</v>
      </c>
      <c r="W317" s="4">
        <v>22</v>
      </c>
      <c r="X317" s="4">
        <v>23</v>
      </c>
      <c r="AA317" s="4">
        <f t="shared" si="35"/>
        <v>23</v>
      </c>
      <c r="AB317" s="4" t="str">
        <f t="shared" si="39"/>
        <v>K23</v>
      </c>
      <c r="AC317" s="4" t="s">
        <v>1355</v>
      </c>
      <c r="AE317" s="4">
        <v>1</v>
      </c>
      <c r="AK317" s="5" t="s">
        <v>504</v>
      </c>
      <c r="AP317" s="5"/>
    </row>
    <row r="318" spans="1:42" ht="14.25" x14ac:dyDescent="0.2">
      <c r="A318" s="28" t="str">
        <f t="shared" si="37"/>
        <v>Carola</v>
      </c>
      <c r="B318" t="str">
        <f t="shared" si="38"/>
        <v>Rewell-Heikkinen</v>
      </c>
      <c r="C318" s="56" t="s">
        <v>1354</v>
      </c>
      <c r="D318" t="s">
        <v>1353</v>
      </c>
      <c r="E318" t="s">
        <v>87</v>
      </c>
      <c r="H318" s="7" t="s">
        <v>229</v>
      </c>
      <c r="L318" s="5" t="s">
        <v>2625</v>
      </c>
      <c r="S318" s="1"/>
      <c r="V318" s="4">
        <v>21</v>
      </c>
      <c r="W318" s="4">
        <v>22</v>
      </c>
      <c r="Y318" s="4">
        <v>24</v>
      </c>
      <c r="AA318" s="4">
        <f t="shared" si="35"/>
        <v>24</v>
      </c>
      <c r="AB318" s="4" t="str">
        <f t="shared" si="39"/>
        <v>K24</v>
      </c>
      <c r="AC318" s="4" t="s">
        <v>1355</v>
      </c>
      <c r="AE318" s="4">
        <v>1</v>
      </c>
      <c r="AK318" s="5" t="s">
        <v>504</v>
      </c>
      <c r="AP318" s="5"/>
    </row>
    <row r="319" spans="1:42" ht="14.25" x14ac:dyDescent="0.2">
      <c r="A319" s="28" t="str">
        <f t="shared" si="37"/>
        <v>Olli</v>
      </c>
      <c r="B319" t="str">
        <f t="shared" si="38"/>
        <v>Sirén</v>
      </c>
      <c r="C319" s="56" t="s">
        <v>1648</v>
      </c>
      <c r="D319" t="s">
        <v>1647</v>
      </c>
      <c r="E319" t="s">
        <v>87</v>
      </c>
      <c r="G319" s="7" t="s">
        <v>228</v>
      </c>
      <c r="L319" s="5" t="s">
        <v>2626</v>
      </c>
      <c r="S319" s="1"/>
      <c r="W319" s="4">
        <v>22</v>
      </c>
      <c r="AA319" s="4">
        <f t="shared" si="35"/>
        <v>22</v>
      </c>
      <c r="AC319" s="4" t="s">
        <v>1355</v>
      </c>
      <c r="AE319" s="4">
        <v>1</v>
      </c>
      <c r="AJ319" s="69" t="s">
        <v>1648</v>
      </c>
      <c r="AK319" s="5" t="s">
        <v>504</v>
      </c>
      <c r="AP319" s="5"/>
    </row>
    <row r="320" spans="1:42" ht="14.25" x14ac:dyDescent="0.2">
      <c r="A320" s="28" t="str">
        <f t="shared" si="37"/>
        <v>Antti</v>
      </c>
      <c r="B320" t="str">
        <f t="shared" si="38"/>
        <v>Uimaniemi</v>
      </c>
      <c r="C320" s="56" t="s">
        <v>1636</v>
      </c>
      <c r="D320" t="s">
        <v>1635</v>
      </c>
      <c r="E320" t="s">
        <v>96</v>
      </c>
      <c r="H320" s="7" t="s">
        <v>229</v>
      </c>
      <c r="L320" s="5" t="s">
        <v>2627</v>
      </c>
      <c r="S320" s="1"/>
      <c r="W320" s="4">
        <v>22</v>
      </c>
      <c r="AA320" s="4">
        <f t="shared" si="35"/>
        <v>22</v>
      </c>
      <c r="AB320" s="4" t="str">
        <f t="shared" ref="AB320:AB351" si="40">CONCATENATE(G320,H320,AA320)</f>
        <v>K22</v>
      </c>
      <c r="AC320" s="4" t="s">
        <v>1355</v>
      </c>
      <c r="AE320" s="4">
        <v>1</v>
      </c>
      <c r="AK320" s="5" t="s">
        <v>504</v>
      </c>
      <c r="AP320" s="5"/>
    </row>
    <row r="321" spans="1:42" ht="14.25" x14ac:dyDescent="0.2">
      <c r="A321" s="28" t="str">
        <f t="shared" si="37"/>
        <v>Johanna</v>
      </c>
      <c r="B321" t="str">
        <f t="shared" si="38"/>
        <v>Martinkari</v>
      </c>
      <c r="C321" s="56" t="s">
        <v>1639</v>
      </c>
      <c r="D321" t="s">
        <v>1637</v>
      </c>
      <c r="E321" t="s">
        <v>1638</v>
      </c>
      <c r="H321" s="7" t="s">
        <v>229</v>
      </c>
      <c r="L321" s="5" t="s">
        <v>2627</v>
      </c>
      <c r="S321" s="1"/>
      <c r="W321" s="4">
        <v>22</v>
      </c>
      <c r="Y321" s="4">
        <v>24</v>
      </c>
      <c r="AA321" s="4">
        <f t="shared" si="35"/>
        <v>24</v>
      </c>
      <c r="AB321" s="4" t="str">
        <f t="shared" si="40"/>
        <v>K24</v>
      </c>
      <c r="AC321" s="4" t="s">
        <v>1355</v>
      </c>
      <c r="AE321" s="4">
        <v>1</v>
      </c>
      <c r="AK321" s="5" t="s">
        <v>504</v>
      </c>
      <c r="AP321" s="5"/>
    </row>
    <row r="322" spans="1:42" ht="14.25" x14ac:dyDescent="0.2">
      <c r="A322" s="28" t="str">
        <f t="shared" si="37"/>
        <v>K</v>
      </c>
      <c r="B322" t="str">
        <f t="shared" si="38"/>
        <v>K</v>
      </c>
      <c r="C322" s="56"/>
      <c r="D322" t="s">
        <v>3485</v>
      </c>
      <c r="H322" s="7" t="s">
        <v>229</v>
      </c>
      <c r="L322" s="5" t="s">
        <v>2628</v>
      </c>
      <c r="S322" s="1"/>
      <c r="W322" s="4">
        <v>22</v>
      </c>
      <c r="AA322" s="4">
        <f t="shared" si="35"/>
        <v>22</v>
      </c>
      <c r="AB322" s="4" t="str">
        <f t="shared" si="40"/>
        <v>K22</v>
      </c>
      <c r="AC322" s="4" t="s">
        <v>1355</v>
      </c>
      <c r="AE322" s="4">
        <v>1</v>
      </c>
      <c r="AH322" t="s">
        <v>3456</v>
      </c>
      <c r="AK322" s="5" t="s">
        <v>504</v>
      </c>
      <c r="AP322" s="5"/>
    </row>
    <row r="323" spans="1:42" ht="14.25" x14ac:dyDescent="0.2">
      <c r="A323" s="28" t="str">
        <f t="shared" si="37"/>
        <v>Antti</v>
      </c>
      <c r="B323" t="str">
        <f t="shared" si="38"/>
        <v>Eho</v>
      </c>
      <c r="C323" s="56" t="s">
        <v>1369</v>
      </c>
      <c r="D323" t="s">
        <v>1640</v>
      </c>
      <c r="E323" t="s">
        <v>87</v>
      </c>
      <c r="G323" s="7" t="s">
        <v>228</v>
      </c>
      <c r="L323" s="5" t="s">
        <v>2629</v>
      </c>
      <c r="S323" s="1"/>
      <c r="W323" s="4">
        <v>22</v>
      </c>
      <c r="X323" s="4">
        <v>23</v>
      </c>
      <c r="Y323" s="4">
        <v>24</v>
      </c>
      <c r="AA323" s="4">
        <f t="shared" si="35"/>
        <v>24</v>
      </c>
      <c r="AB323" s="4" t="str">
        <f t="shared" si="40"/>
        <v>V24</v>
      </c>
      <c r="AC323" s="4" t="s">
        <v>1355</v>
      </c>
      <c r="AE323" s="4">
        <v>1</v>
      </c>
      <c r="AI323" t="s">
        <v>1369</v>
      </c>
      <c r="AK323" s="5" t="s">
        <v>504</v>
      </c>
      <c r="AL323" s="5" t="s">
        <v>1355</v>
      </c>
      <c r="AM323" s="30" t="s">
        <v>1355</v>
      </c>
      <c r="AN323" s="4" t="s">
        <v>1355</v>
      </c>
      <c r="AO323" s="5" t="s">
        <v>1355</v>
      </c>
      <c r="AP323" s="5" t="s">
        <v>1355</v>
      </c>
    </row>
    <row r="324" spans="1:42" ht="14.25" x14ac:dyDescent="0.2">
      <c r="A324" s="28" t="str">
        <f t="shared" si="37"/>
        <v>Aref</v>
      </c>
      <c r="B324" t="str">
        <f t="shared" si="38"/>
        <v>Monir</v>
      </c>
      <c r="C324" s="56" t="s">
        <v>1642</v>
      </c>
      <c r="D324" t="s">
        <v>1641</v>
      </c>
      <c r="E324" t="s">
        <v>88</v>
      </c>
      <c r="G324" s="7" t="s">
        <v>228</v>
      </c>
      <c r="L324" s="5" t="s">
        <v>2630</v>
      </c>
      <c r="S324" s="1"/>
      <c r="W324" s="4">
        <v>22</v>
      </c>
      <c r="AA324" s="4">
        <f t="shared" si="35"/>
        <v>22</v>
      </c>
      <c r="AB324" s="4" t="str">
        <f t="shared" si="40"/>
        <v>V22</v>
      </c>
      <c r="AC324" s="4" t="s">
        <v>1355</v>
      </c>
      <c r="AE324" s="4">
        <v>1</v>
      </c>
      <c r="AI324" t="s">
        <v>1642</v>
      </c>
      <c r="AK324" s="5" t="s">
        <v>504</v>
      </c>
      <c r="AL324" s="5" t="s">
        <v>1355</v>
      </c>
      <c r="AM324" s="30" t="s">
        <v>1355</v>
      </c>
      <c r="AN324" s="4" t="s">
        <v>1355</v>
      </c>
      <c r="AO324" s="5" t="s">
        <v>1355</v>
      </c>
      <c r="AP324" s="5" t="s">
        <v>1355</v>
      </c>
    </row>
    <row r="325" spans="1:42" ht="14.25" x14ac:dyDescent="0.2">
      <c r="A325" s="28" t="str">
        <f t="shared" si="37"/>
        <v>Jarkko</v>
      </c>
      <c r="B325" t="str">
        <f t="shared" si="38"/>
        <v>Taipaleenmäki</v>
      </c>
      <c r="C325" s="56" t="s">
        <v>1644</v>
      </c>
      <c r="D325" t="s">
        <v>1643</v>
      </c>
      <c r="E325" t="s">
        <v>95</v>
      </c>
      <c r="F325" s="4">
        <v>1</v>
      </c>
      <c r="G325" s="7" t="s">
        <v>228</v>
      </c>
      <c r="L325" s="5" t="s">
        <v>2631</v>
      </c>
      <c r="S325" s="1"/>
      <c r="W325" s="4">
        <v>22</v>
      </c>
      <c r="X325" s="4">
        <v>23</v>
      </c>
      <c r="Y325" s="4">
        <v>24</v>
      </c>
      <c r="AA325" s="4">
        <f t="shared" si="35"/>
        <v>24</v>
      </c>
      <c r="AB325" s="4" t="str">
        <f t="shared" si="40"/>
        <v>V24</v>
      </c>
      <c r="AC325" s="4" t="s">
        <v>1355</v>
      </c>
      <c r="AE325" s="4">
        <v>1</v>
      </c>
      <c r="AJ325" s="59" t="s">
        <v>1644</v>
      </c>
      <c r="AK325" s="5" t="s">
        <v>504</v>
      </c>
      <c r="AP325" s="5"/>
    </row>
    <row r="326" spans="1:42" ht="14.25" x14ac:dyDescent="0.2">
      <c r="A326" s="28" t="str">
        <f t="shared" si="37"/>
        <v>Lauri</v>
      </c>
      <c r="B326" t="str">
        <f t="shared" si="38"/>
        <v>Törmälä</v>
      </c>
      <c r="C326" s="56" t="s">
        <v>1646</v>
      </c>
      <c r="D326" t="s">
        <v>1645</v>
      </c>
      <c r="E326" t="s">
        <v>88</v>
      </c>
      <c r="H326" s="7" t="s">
        <v>229</v>
      </c>
      <c r="L326" s="5" t="s">
        <v>2632</v>
      </c>
      <c r="S326" s="1"/>
      <c r="W326" s="4">
        <v>22</v>
      </c>
      <c r="AA326" s="4">
        <f t="shared" ref="AA326:AA389" si="41">MAX(R326:Y326)</f>
        <v>22</v>
      </c>
      <c r="AB326" s="4" t="str">
        <f t="shared" si="40"/>
        <v>K22</v>
      </c>
      <c r="AC326" s="4" t="s">
        <v>1355</v>
      </c>
      <c r="AE326" s="4">
        <v>1</v>
      </c>
      <c r="AK326" s="5" t="s">
        <v>504</v>
      </c>
      <c r="AP326" s="5"/>
    </row>
    <row r="327" spans="1:42" ht="14.25" x14ac:dyDescent="0.2">
      <c r="A327" s="28" t="str">
        <f t="shared" si="37"/>
        <v>Miisa</v>
      </c>
      <c r="B327" t="str">
        <f t="shared" si="38"/>
        <v>Salo</v>
      </c>
      <c r="C327" s="56" t="s">
        <v>1650</v>
      </c>
      <c r="D327" t="s">
        <v>1649</v>
      </c>
      <c r="E327" t="s">
        <v>87</v>
      </c>
      <c r="H327" s="7" t="s">
        <v>229</v>
      </c>
      <c r="L327" s="5" t="s">
        <v>2633</v>
      </c>
      <c r="S327" s="1"/>
      <c r="W327" s="4">
        <v>22</v>
      </c>
      <c r="AA327" s="4">
        <f t="shared" si="41"/>
        <v>22</v>
      </c>
      <c r="AB327" s="4" t="str">
        <f t="shared" si="40"/>
        <v>K22</v>
      </c>
      <c r="AC327" s="4" t="s">
        <v>1355</v>
      </c>
      <c r="AK327" s="5" t="s">
        <v>504</v>
      </c>
      <c r="AP327" s="5"/>
    </row>
    <row r="328" spans="1:42" ht="14.25" x14ac:dyDescent="0.2">
      <c r="A328" s="28" t="str">
        <f t="shared" si="37"/>
        <v>Hedda</v>
      </c>
      <c r="B328" t="str">
        <f t="shared" si="38"/>
        <v>Retu</v>
      </c>
      <c r="C328" s="60" t="s">
        <v>1653</v>
      </c>
      <c r="D328" t="s">
        <v>1666</v>
      </c>
      <c r="E328" t="s">
        <v>87</v>
      </c>
      <c r="F328" s="4">
        <v>1</v>
      </c>
      <c r="G328" s="7" t="s">
        <v>228</v>
      </c>
      <c r="L328" s="5" t="s">
        <v>2634</v>
      </c>
      <c r="S328" s="1"/>
      <c r="W328" s="4">
        <v>22</v>
      </c>
      <c r="Y328" s="4">
        <v>24</v>
      </c>
      <c r="AA328" s="4">
        <f t="shared" si="41"/>
        <v>24</v>
      </c>
      <c r="AB328" s="4" t="str">
        <f t="shared" si="40"/>
        <v>V24</v>
      </c>
      <c r="AC328" s="4" t="s">
        <v>1355</v>
      </c>
      <c r="AE328" s="4">
        <v>1</v>
      </c>
      <c r="AI328" t="s">
        <v>1653</v>
      </c>
      <c r="AK328" s="5" t="s">
        <v>504</v>
      </c>
      <c r="AL328" s="5" t="s">
        <v>1355</v>
      </c>
      <c r="AM328" s="30" t="s">
        <v>1355</v>
      </c>
      <c r="AN328" s="4" t="s">
        <v>1355</v>
      </c>
      <c r="AO328" s="5" t="s">
        <v>1355</v>
      </c>
      <c r="AP328" s="5" t="s">
        <v>1355</v>
      </c>
    </row>
    <row r="329" spans="1:42" ht="14.25" x14ac:dyDescent="0.2">
      <c r="A329" s="28" t="str">
        <f t="shared" si="37"/>
        <v>Ilkka</v>
      </c>
      <c r="B329" t="str">
        <f t="shared" si="38"/>
        <v>Levä</v>
      </c>
      <c r="C329" s="56" t="s">
        <v>1652</v>
      </c>
      <c r="D329" t="s">
        <v>1651</v>
      </c>
      <c r="E329" t="s">
        <v>87</v>
      </c>
      <c r="F329" s="4">
        <v>1</v>
      </c>
      <c r="G329" s="7" t="s">
        <v>228</v>
      </c>
      <c r="L329" s="5" t="s">
        <v>2635</v>
      </c>
      <c r="S329" s="1"/>
      <c r="W329" s="4">
        <v>22</v>
      </c>
      <c r="X329" s="4">
        <v>23</v>
      </c>
      <c r="Y329" s="4">
        <v>24</v>
      </c>
      <c r="AA329" s="4">
        <f t="shared" si="41"/>
        <v>24</v>
      </c>
      <c r="AB329" s="4" t="str">
        <f t="shared" si="40"/>
        <v>V24</v>
      </c>
      <c r="AC329" s="4" t="s">
        <v>1355</v>
      </c>
      <c r="AE329" s="4">
        <v>1</v>
      </c>
      <c r="AI329" s="59" t="s">
        <v>1968</v>
      </c>
      <c r="AK329" s="5" t="s">
        <v>504</v>
      </c>
      <c r="AL329" s="5" t="s">
        <v>1355</v>
      </c>
      <c r="AM329" s="30" t="s">
        <v>1355</v>
      </c>
      <c r="AN329" s="4" t="s">
        <v>1355</v>
      </c>
      <c r="AO329" s="5" t="s">
        <v>1355</v>
      </c>
      <c r="AP329" s="5" t="s">
        <v>1355</v>
      </c>
    </row>
    <row r="330" spans="1:42" ht="14.25" x14ac:dyDescent="0.2">
      <c r="A330" s="28" t="str">
        <f>IF(ISERR(FIND(" ",D330)),"",LEFT(D330,FIND(" ",D330)-1))</f>
        <v>Jan</v>
      </c>
      <c r="B330" t="str">
        <f>TRIM(RIGHT(SUBSTITUTE(D330," ",REPT(" ",LEN(D330))),LEN(D330)))</f>
        <v>Hoffman</v>
      </c>
      <c r="C330" s="56" t="s">
        <v>1437</v>
      </c>
      <c r="D330" t="s">
        <v>1671</v>
      </c>
      <c r="E330" t="s">
        <v>87</v>
      </c>
      <c r="H330" s="7" t="s">
        <v>229</v>
      </c>
      <c r="L330" s="5" t="s">
        <v>2636</v>
      </c>
      <c r="S330" s="1"/>
      <c r="W330" s="4">
        <v>22</v>
      </c>
      <c r="Y330" s="4">
        <v>24</v>
      </c>
      <c r="AA330" s="4">
        <f t="shared" si="41"/>
        <v>24</v>
      </c>
      <c r="AB330" s="4" t="str">
        <f t="shared" si="40"/>
        <v>K24</v>
      </c>
      <c r="AC330" s="4" t="s">
        <v>1355</v>
      </c>
      <c r="AE330" s="4">
        <v>1</v>
      </c>
      <c r="AG330" s="4" t="s">
        <v>504</v>
      </c>
      <c r="AK330" s="5" t="s">
        <v>504</v>
      </c>
      <c r="AP330" s="5"/>
    </row>
    <row r="331" spans="1:42" ht="14.25" x14ac:dyDescent="0.2">
      <c r="A331" s="28" t="str">
        <f t="shared" si="37"/>
        <v>Olli</v>
      </c>
      <c r="B331" t="str">
        <f t="shared" si="38"/>
        <v>Maine</v>
      </c>
      <c r="C331" s="56" t="s">
        <v>1474</v>
      </c>
      <c r="D331" t="s">
        <v>1672</v>
      </c>
      <c r="E331" t="s">
        <v>86</v>
      </c>
      <c r="H331" s="7" t="s">
        <v>229</v>
      </c>
      <c r="L331" s="5" t="s">
        <v>2636</v>
      </c>
      <c r="S331" s="1"/>
      <c r="W331" s="4">
        <v>22</v>
      </c>
      <c r="AA331" s="4">
        <f t="shared" si="41"/>
        <v>22</v>
      </c>
      <c r="AB331" s="4" t="str">
        <f t="shared" si="40"/>
        <v>K22</v>
      </c>
      <c r="AC331" s="4" t="s">
        <v>1355</v>
      </c>
      <c r="AE331" s="4">
        <v>1</v>
      </c>
      <c r="AG331" s="4" t="s">
        <v>504</v>
      </c>
      <c r="AK331" s="5" t="s">
        <v>504</v>
      </c>
      <c r="AP331" s="5"/>
    </row>
    <row r="332" spans="1:42" ht="14.25" x14ac:dyDescent="0.2">
      <c r="A332" s="28" t="str">
        <f t="shared" ref="A332:A337" si="42">IF(ISERR(FIND(" ",D332)),"",LEFT(D332,FIND(" ",D332)-1))</f>
        <v>Juhani</v>
      </c>
      <c r="B332" t="str">
        <f t="shared" ref="B332:B337" si="43">TRIM(RIGHT(SUBSTITUTE(D332," ",REPT(" ",LEN(D332))),LEN(D332)))</f>
        <v>Mönkkönen</v>
      </c>
      <c r="C332" s="56" t="s">
        <v>1664</v>
      </c>
      <c r="D332" t="s">
        <v>1665</v>
      </c>
      <c r="E332" t="s">
        <v>86</v>
      </c>
      <c r="H332" s="7" t="s">
        <v>229</v>
      </c>
      <c r="L332" s="5" t="s">
        <v>2637</v>
      </c>
      <c r="S332" s="1"/>
      <c r="W332" s="4">
        <v>22</v>
      </c>
      <c r="X332" s="4">
        <v>23</v>
      </c>
      <c r="AA332" s="4">
        <f t="shared" si="41"/>
        <v>23</v>
      </c>
      <c r="AB332" s="4" t="str">
        <f t="shared" si="40"/>
        <v>K23</v>
      </c>
      <c r="AC332" s="4" t="s">
        <v>1355</v>
      </c>
      <c r="AE332" s="4">
        <v>1</v>
      </c>
      <c r="AG332" s="4" t="s">
        <v>504</v>
      </c>
      <c r="AK332" s="5" t="s">
        <v>504</v>
      </c>
      <c r="AP332" s="5"/>
    </row>
    <row r="333" spans="1:42" ht="14.25" x14ac:dyDescent="0.2">
      <c r="A333" s="28" t="str">
        <f t="shared" si="42"/>
        <v>Markus</v>
      </c>
      <c r="B333" t="str">
        <f t="shared" si="43"/>
        <v>Jokela</v>
      </c>
      <c r="C333" s="56" t="s">
        <v>1654</v>
      </c>
      <c r="D333" t="s">
        <v>1667</v>
      </c>
      <c r="E333" t="s">
        <v>87</v>
      </c>
      <c r="F333" s="4">
        <v>1</v>
      </c>
      <c r="G333" s="7" t="s">
        <v>228</v>
      </c>
      <c r="L333" s="5" t="s">
        <v>2637</v>
      </c>
      <c r="S333" s="1"/>
      <c r="W333" s="4">
        <v>22</v>
      </c>
      <c r="X333" s="4">
        <v>23</v>
      </c>
      <c r="AA333" s="4">
        <f t="shared" si="41"/>
        <v>23</v>
      </c>
      <c r="AB333" s="4" t="str">
        <f t="shared" si="40"/>
        <v>V23</v>
      </c>
      <c r="AC333" s="4" t="s">
        <v>1355</v>
      </c>
      <c r="AE333" s="4">
        <v>1</v>
      </c>
      <c r="AI333" s="50" t="s">
        <v>2321</v>
      </c>
      <c r="AJ333" s="59"/>
      <c r="AK333" s="5" t="s">
        <v>504</v>
      </c>
      <c r="AL333" s="5" t="s">
        <v>1355</v>
      </c>
      <c r="AM333" s="4" t="s">
        <v>1355</v>
      </c>
      <c r="AN333" s="4" t="s">
        <v>1355</v>
      </c>
      <c r="AO333" s="5" t="s">
        <v>1355</v>
      </c>
      <c r="AP333" s="5" t="s">
        <v>1355</v>
      </c>
    </row>
    <row r="334" spans="1:42" ht="14.25" x14ac:dyDescent="0.2">
      <c r="A334" s="28" t="str">
        <f t="shared" si="42"/>
        <v>Eero</v>
      </c>
      <c r="B334" t="str">
        <f t="shared" si="43"/>
        <v>Mella-Aho</v>
      </c>
      <c r="C334" s="56" t="s">
        <v>1661</v>
      </c>
      <c r="D334" t="s">
        <v>1660</v>
      </c>
      <c r="E334" t="s">
        <v>360</v>
      </c>
      <c r="H334" s="7" t="s">
        <v>229</v>
      </c>
      <c r="L334" s="5" t="s">
        <v>2638</v>
      </c>
      <c r="S334" s="1"/>
      <c r="W334" s="4">
        <v>22</v>
      </c>
      <c r="AA334" s="4">
        <f t="shared" si="41"/>
        <v>22</v>
      </c>
      <c r="AB334" s="4" t="str">
        <f t="shared" si="40"/>
        <v>K22</v>
      </c>
      <c r="AC334" s="4" t="s">
        <v>1355</v>
      </c>
      <c r="AE334" s="4">
        <v>1</v>
      </c>
      <c r="AG334" s="4" t="s">
        <v>504</v>
      </c>
      <c r="AK334" s="5" t="s">
        <v>504</v>
      </c>
      <c r="AP334" s="5"/>
    </row>
    <row r="335" spans="1:42" ht="14.25" x14ac:dyDescent="0.2">
      <c r="A335" s="28" t="str">
        <f t="shared" si="42"/>
        <v>Jenna</v>
      </c>
      <c r="B335" t="str">
        <f t="shared" si="43"/>
        <v>Mustonen</v>
      </c>
      <c r="C335" s="56" t="s">
        <v>1094</v>
      </c>
      <c r="D335" t="s">
        <v>1093</v>
      </c>
      <c r="E335" t="s">
        <v>87</v>
      </c>
      <c r="H335" s="7" t="s">
        <v>229</v>
      </c>
      <c r="L335" s="5" t="s">
        <v>2639</v>
      </c>
      <c r="S335" s="1"/>
      <c r="W335" s="4">
        <v>22</v>
      </c>
      <c r="X335" s="4">
        <v>23</v>
      </c>
      <c r="AA335" s="4">
        <f t="shared" si="41"/>
        <v>23</v>
      </c>
      <c r="AB335" s="4" t="str">
        <f t="shared" si="40"/>
        <v>K23</v>
      </c>
      <c r="AC335" s="4" t="s">
        <v>1355</v>
      </c>
      <c r="AE335" s="4">
        <v>1</v>
      </c>
      <c r="AK335" s="5" t="s">
        <v>504</v>
      </c>
      <c r="AP335" s="5"/>
    </row>
    <row r="336" spans="1:42" ht="14.25" x14ac:dyDescent="0.2">
      <c r="A336" s="28" t="str">
        <f t="shared" si="42"/>
        <v>Taneli</v>
      </c>
      <c r="B336" t="str">
        <f t="shared" si="43"/>
        <v>Saari</v>
      </c>
      <c r="C336" s="56" t="s">
        <v>2777</v>
      </c>
      <c r="D336" t="s">
        <v>1659</v>
      </c>
      <c r="E336" t="s">
        <v>87</v>
      </c>
      <c r="H336" s="7" t="s">
        <v>229</v>
      </c>
      <c r="L336" s="5" t="s">
        <v>2640</v>
      </c>
      <c r="S336" s="1"/>
      <c r="W336" s="4">
        <v>22</v>
      </c>
      <c r="X336" s="4">
        <v>23</v>
      </c>
      <c r="Y336" s="4">
        <v>24</v>
      </c>
      <c r="AA336" s="4">
        <f t="shared" si="41"/>
        <v>24</v>
      </c>
      <c r="AB336" s="4" t="str">
        <f t="shared" si="40"/>
        <v>K24</v>
      </c>
      <c r="AC336" s="4" t="s">
        <v>1355</v>
      </c>
      <c r="AE336" s="4">
        <v>1</v>
      </c>
      <c r="AK336" s="5" t="s">
        <v>504</v>
      </c>
      <c r="AP336" s="5"/>
    </row>
    <row r="337" spans="1:42" ht="14.25" x14ac:dyDescent="0.2">
      <c r="A337" s="28" t="str">
        <f t="shared" si="42"/>
        <v>Eija</v>
      </c>
      <c r="B337" t="str">
        <f t="shared" si="43"/>
        <v>Leppävuori</v>
      </c>
      <c r="C337" s="56" t="s">
        <v>907</v>
      </c>
      <c r="D337" t="s">
        <v>1662</v>
      </c>
      <c r="E337" t="s">
        <v>87</v>
      </c>
      <c r="H337" s="7" t="s">
        <v>229</v>
      </c>
      <c r="L337" s="5" t="s">
        <v>2640</v>
      </c>
      <c r="S337" s="1"/>
      <c r="W337" s="4">
        <v>22</v>
      </c>
      <c r="Y337" s="4">
        <v>24</v>
      </c>
      <c r="AA337" s="4">
        <f t="shared" si="41"/>
        <v>24</v>
      </c>
      <c r="AB337" s="4" t="str">
        <f t="shared" si="40"/>
        <v>K24</v>
      </c>
      <c r="AC337" s="4" t="s">
        <v>1355</v>
      </c>
      <c r="AE337" s="4">
        <v>1</v>
      </c>
      <c r="AG337" s="4" t="s">
        <v>504</v>
      </c>
      <c r="AK337" s="5" t="s">
        <v>504</v>
      </c>
      <c r="AP337" s="5"/>
    </row>
    <row r="338" spans="1:42" ht="14.25" x14ac:dyDescent="0.2">
      <c r="A338" s="28" t="str">
        <f t="shared" si="37"/>
        <v>Rasmus</v>
      </c>
      <c r="B338" t="str">
        <f t="shared" si="38"/>
        <v>Ahlgren</v>
      </c>
      <c r="C338" s="56" t="s">
        <v>1675</v>
      </c>
      <c r="D338" t="s">
        <v>1674</v>
      </c>
      <c r="E338" t="s">
        <v>87</v>
      </c>
      <c r="H338" s="7" t="s">
        <v>229</v>
      </c>
      <c r="L338" s="5" t="s">
        <v>2641</v>
      </c>
      <c r="S338" s="1"/>
      <c r="W338" s="4">
        <v>22</v>
      </c>
      <c r="AA338" s="4">
        <f t="shared" si="41"/>
        <v>22</v>
      </c>
      <c r="AB338" s="4" t="str">
        <f t="shared" si="40"/>
        <v>K22</v>
      </c>
      <c r="AC338" s="4" t="s">
        <v>1355</v>
      </c>
      <c r="AE338" s="4">
        <v>1</v>
      </c>
      <c r="AK338" s="5" t="s">
        <v>504</v>
      </c>
      <c r="AP338" s="5"/>
    </row>
    <row r="339" spans="1:42" ht="14.25" x14ac:dyDescent="0.2">
      <c r="A339" s="28" t="str">
        <f t="shared" si="37"/>
        <v>Jukka</v>
      </c>
      <c r="B339" t="str">
        <f t="shared" si="38"/>
        <v>Mäkelä</v>
      </c>
      <c r="C339" s="56" t="s">
        <v>2133</v>
      </c>
      <c r="D339" t="s">
        <v>1679</v>
      </c>
      <c r="E339" t="s">
        <v>105</v>
      </c>
      <c r="H339" s="7" t="s">
        <v>229</v>
      </c>
      <c r="L339" s="5" t="s">
        <v>2642</v>
      </c>
      <c r="S339" s="1"/>
      <c r="W339" s="4">
        <v>22</v>
      </c>
      <c r="X339" s="4">
        <v>23</v>
      </c>
      <c r="Y339" s="4">
        <v>24</v>
      </c>
      <c r="AA339" s="4">
        <f t="shared" si="41"/>
        <v>24</v>
      </c>
      <c r="AB339" s="4" t="str">
        <f t="shared" si="40"/>
        <v>K24</v>
      </c>
      <c r="AC339" s="4" t="s">
        <v>1355</v>
      </c>
      <c r="AE339" s="4">
        <v>1</v>
      </c>
      <c r="AG339" s="4" t="s">
        <v>504</v>
      </c>
      <c r="AK339" s="5" t="s">
        <v>504</v>
      </c>
      <c r="AP339" s="5"/>
    </row>
    <row r="340" spans="1:42" ht="14.25" x14ac:dyDescent="0.2">
      <c r="A340" s="28" t="str">
        <f t="shared" si="37"/>
        <v>Angelika</v>
      </c>
      <c r="B340" t="str">
        <f t="shared" si="38"/>
        <v>Polak</v>
      </c>
      <c r="C340" s="56" t="s">
        <v>1727</v>
      </c>
      <c r="D340" t="s">
        <v>1726</v>
      </c>
      <c r="E340" t="s">
        <v>1766</v>
      </c>
      <c r="F340" s="4">
        <v>1</v>
      </c>
      <c r="G340" s="7" t="s">
        <v>228</v>
      </c>
      <c r="L340" s="5" t="s">
        <v>2643</v>
      </c>
      <c r="S340" s="1"/>
      <c r="W340" s="4">
        <v>22</v>
      </c>
      <c r="AA340" s="4">
        <f t="shared" si="41"/>
        <v>22</v>
      </c>
      <c r="AB340" s="4" t="str">
        <f t="shared" si="40"/>
        <v>V22</v>
      </c>
      <c r="AC340" s="4" t="s">
        <v>1355</v>
      </c>
      <c r="AE340" s="4">
        <v>1</v>
      </c>
      <c r="AI340" s="59" t="s">
        <v>1727</v>
      </c>
      <c r="AK340" s="5" t="s">
        <v>504</v>
      </c>
      <c r="AL340" s="5" t="s">
        <v>1355</v>
      </c>
      <c r="AM340" s="30" t="s">
        <v>1355</v>
      </c>
      <c r="AN340" s="4" t="s">
        <v>1355</v>
      </c>
      <c r="AO340" s="5" t="s">
        <v>1355</v>
      </c>
      <c r="AP340" s="5" t="s">
        <v>1355</v>
      </c>
    </row>
    <row r="341" spans="1:42" ht="14.25" x14ac:dyDescent="0.2">
      <c r="A341" s="28" t="str">
        <f t="shared" ref="A341:A489" si="44">IF(ISERR(FIND(" ",D341)),"",LEFT(D341,FIND(" ",D341)-1))</f>
        <v>Ville</v>
      </c>
      <c r="B341" t="str">
        <f t="shared" si="38"/>
        <v>Kaleva</v>
      </c>
      <c r="C341" s="56" t="s">
        <v>1681</v>
      </c>
      <c r="D341" t="s">
        <v>1680</v>
      </c>
      <c r="E341" t="s">
        <v>88</v>
      </c>
      <c r="H341" s="7" t="s">
        <v>229</v>
      </c>
      <c r="L341" s="5" t="s">
        <v>2644</v>
      </c>
      <c r="S341" s="1"/>
      <c r="W341" s="4">
        <v>22</v>
      </c>
      <c r="AA341" s="4">
        <f t="shared" si="41"/>
        <v>22</v>
      </c>
      <c r="AB341" s="4" t="str">
        <f t="shared" si="40"/>
        <v>K22</v>
      </c>
      <c r="AC341" s="4" t="s">
        <v>1355</v>
      </c>
      <c r="AE341" s="4">
        <v>1</v>
      </c>
      <c r="AK341" s="5" t="s">
        <v>504</v>
      </c>
      <c r="AP341" s="5"/>
    </row>
    <row r="342" spans="1:42" ht="14.25" x14ac:dyDescent="0.2">
      <c r="A342" s="28" t="str">
        <f t="shared" si="44"/>
        <v>Sampo</v>
      </c>
      <c r="B342" t="str">
        <f t="shared" si="38"/>
        <v>Tiensuu</v>
      </c>
      <c r="C342" s="56" t="s">
        <v>1694</v>
      </c>
      <c r="D342" t="s">
        <v>1693</v>
      </c>
      <c r="E342" t="s">
        <v>87</v>
      </c>
      <c r="H342" s="7" t="s">
        <v>229</v>
      </c>
      <c r="L342" s="5" t="s">
        <v>2645</v>
      </c>
      <c r="S342" s="1"/>
      <c r="W342" s="4">
        <v>22</v>
      </c>
      <c r="AA342" s="4">
        <f t="shared" si="41"/>
        <v>22</v>
      </c>
      <c r="AB342" s="4" t="str">
        <f t="shared" si="40"/>
        <v>K22</v>
      </c>
      <c r="AC342" s="4" t="s">
        <v>1355</v>
      </c>
      <c r="AE342" s="4">
        <v>1</v>
      </c>
      <c r="AG342" s="4" t="s">
        <v>504</v>
      </c>
      <c r="AK342" s="5" t="s">
        <v>504</v>
      </c>
      <c r="AP342" s="5"/>
    </row>
    <row r="343" spans="1:42" ht="14.25" x14ac:dyDescent="0.2">
      <c r="A343" s="28" t="str">
        <f t="shared" si="44"/>
        <v>Pekka</v>
      </c>
      <c r="B343" t="str">
        <f t="shared" si="38"/>
        <v>Mäkinen</v>
      </c>
      <c r="C343" s="56" t="s">
        <v>1696</v>
      </c>
      <c r="D343" t="s">
        <v>1695</v>
      </c>
      <c r="E343" t="s">
        <v>87</v>
      </c>
      <c r="H343" s="7" t="s">
        <v>229</v>
      </c>
      <c r="L343" s="5" t="s">
        <v>2646</v>
      </c>
      <c r="S343" s="1"/>
      <c r="W343" s="4">
        <v>22</v>
      </c>
      <c r="AA343" s="4">
        <f t="shared" si="41"/>
        <v>22</v>
      </c>
      <c r="AB343" s="4" t="str">
        <f t="shared" si="40"/>
        <v>K22</v>
      </c>
      <c r="AC343" s="4" t="s">
        <v>1355</v>
      </c>
      <c r="AE343" s="4">
        <v>1</v>
      </c>
      <c r="AK343" s="5" t="s">
        <v>504</v>
      </c>
      <c r="AP343" s="5"/>
    </row>
    <row r="344" spans="1:42" ht="14.25" x14ac:dyDescent="0.2">
      <c r="A344" s="28" t="str">
        <f t="shared" si="44"/>
        <v>Riikka</v>
      </c>
      <c r="B344" t="str">
        <f t="shared" si="38"/>
        <v>Peltola</v>
      </c>
      <c r="C344" s="56" t="s">
        <v>1697</v>
      </c>
      <c r="D344" t="s">
        <v>1600</v>
      </c>
      <c r="E344" t="s">
        <v>88</v>
      </c>
      <c r="H344" s="7" t="s">
        <v>229</v>
      </c>
      <c r="L344" s="5" t="s">
        <v>2646</v>
      </c>
      <c r="S344" s="1"/>
      <c r="W344" s="4">
        <v>22</v>
      </c>
      <c r="X344" s="4">
        <v>23</v>
      </c>
      <c r="Y344" s="4">
        <v>24</v>
      </c>
      <c r="AA344" s="4">
        <f t="shared" si="41"/>
        <v>24</v>
      </c>
      <c r="AB344" s="4" t="str">
        <f t="shared" si="40"/>
        <v>K24</v>
      </c>
      <c r="AC344" s="4" t="s">
        <v>1355</v>
      </c>
      <c r="AE344" s="4">
        <v>1</v>
      </c>
      <c r="AG344" s="4" t="s">
        <v>504</v>
      </c>
      <c r="AK344" s="5" t="s">
        <v>504</v>
      </c>
      <c r="AP344" s="5"/>
    </row>
    <row r="345" spans="1:42" ht="14.25" x14ac:dyDescent="0.2">
      <c r="A345" s="28" t="str">
        <f t="shared" si="44"/>
        <v>Santeri</v>
      </c>
      <c r="B345" t="str">
        <f t="shared" si="38"/>
        <v>Palvaanlahti</v>
      </c>
      <c r="C345" s="56" t="s">
        <v>1728</v>
      </c>
      <c r="D345" t="s">
        <v>1221</v>
      </c>
      <c r="E345" t="s">
        <v>88</v>
      </c>
      <c r="F345" s="4">
        <v>1</v>
      </c>
      <c r="G345" s="7" t="s">
        <v>228</v>
      </c>
      <c r="L345" s="5" t="s">
        <v>2646</v>
      </c>
      <c r="S345" s="1"/>
      <c r="W345" s="4">
        <v>22</v>
      </c>
      <c r="X345" s="4">
        <v>23</v>
      </c>
      <c r="Y345" s="4">
        <v>24</v>
      </c>
      <c r="AA345" s="4">
        <f t="shared" si="41"/>
        <v>24</v>
      </c>
      <c r="AB345" s="4" t="str">
        <f t="shared" si="40"/>
        <v>V24</v>
      </c>
      <c r="AC345" s="4" t="s">
        <v>1355</v>
      </c>
      <c r="AE345" s="4">
        <v>1</v>
      </c>
      <c r="AG345" s="4" t="s">
        <v>504</v>
      </c>
      <c r="AI345" s="59" t="s">
        <v>1728</v>
      </c>
      <c r="AK345" s="5" t="s">
        <v>504</v>
      </c>
      <c r="AL345" s="5" t="s">
        <v>1355</v>
      </c>
      <c r="AM345" s="30" t="s">
        <v>1355</v>
      </c>
      <c r="AN345" s="4" t="s">
        <v>1355</v>
      </c>
      <c r="AO345" s="5" t="s">
        <v>1355</v>
      </c>
      <c r="AP345" s="5" t="s">
        <v>1355</v>
      </c>
    </row>
    <row r="346" spans="1:42" ht="14.25" x14ac:dyDescent="0.2">
      <c r="A346" s="28" t="str">
        <f t="shared" si="44"/>
        <v>Sami</v>
      </c>
      <c r="B346" t="str">
        <f t="shared" si="38"/>
        <v>Ylipää</v>
      </c>
      <c r="C346" s="56" t="s">
        <v>1700</v>
      </c>
      <c r="D346" t="s">
        <v>1698</v>
      </c>
      <c r="E346" t="s">
        <v>1699</v>
      </c>
      <c r="H346" s="7" t="s">
        <v>229</v>
      </c>
      <c r="L346" s="5" t="s">
        <v>2646</v>
      </c>
      <c r="S346" s="1"/>
      <c r="W346" s="4">
        <v>22</v>
      </c>
      <c r="AA346" s="4">
        <f t="shared" si="41"/>
        <v>22</v>
      </c>
      <c r="AB346" s="4" t="str">
        <f t="shared" si="40"/>
        <v>K22</v>
      </c>
      <c r="AC346" s="4" t="s">
        <v>1355</v>
      </c>
      <c r="AE346" s="4">
        <v>1</v>
      </c>
      <c r="AK346" s="5" t="s">
        <v>504</v>
      </c>
      <c r="AP346" s="5"/>
    </row>
    <row r="347" spans="1:42" ht="14.25" x14ac:dyDescent="0.2">
      <c r="A347" s="28" t="str">
        <f t="shared" si="44"/>
        <v>Adam</v>
      </c>
      <c r="B347" t="str">
        <f t="shared" si="38"/>
        <v>Bellgrau</v>
      </c>
      <c r="C347" s="56" t="s">
        <v>1387</v>
      </c>
      <c r="D347" t="s">
        <v>1701</v>
      </c>
      <c r="E347" t="s">
        <v>1702</v>
      </c>
      <c r="H347" s="7" t="s">
        <v>229</v>
      </c>
      <c r="L347" s="5" t="s">
        <v>2647</v>
      </c>
      <c r="S347" s="1"/>
      <c r="W347" s="4">
        <v>22</v>
      </c>
      <c r="X347" s="4">
        <v>23</v>
      </c>
      <c r="AA347" s="4">
        <f t="shared" si="41"/>
        <v>23</v>
      </c>
      <c r="AB347" s="4" t="str">
        <f t="shared" si="40"/>
        <v>K23</v>
      </c>
      <c r="AC347" s="4" t="s">
        <v>1355</v>
      </c>
      <c r="AE347" s="4">
        <v>1</v>
      </c>
      <c r="AG347" s="4" t="s">
        <v>504</v>
      </c>
      <c r="AK347" s="5" t="s">
        <v>504</v>
      </c>
      <c r="AP347" s="5"/>
    </row>
    <row r="348" spans="1:42" ht="14.25" x14ac:dyDescent="0.2">
      <c r="A348" s="28" t="str">
        <f t="shared" si="44"/>
        <v>Antti</v>
      </c>
      <c r="B348" t="str">
        <f t="shared" si="38"/>
        <v>Pykälä-Aho</v>
      </c>
      <c r="C348" s="56" t="s">
        <v>1704</v>
      </c>
      <c r="D348" t="s">
        <v>1705</v>
      </c>
      <c r="E348" t="s">
        <v>86</v>
      </c>
      <c r="F348" s="4">
        <v>1</v>
      </c>
      <c r="G348" s="7" t="s">
        <v>228</v>
      </c>
      <c r="L348" s="5" t="s">
        <v>2647</v>
      </c>
      <c r="S348" s="1"/>
      <c r="W348" s="4">
        <v>22</v>
      </c>
      <c r="X348" s="4">
        <v>23</v>
      </c>
      <c r="Y348" s="4">
        <v>24</v>
      </c>
      <c r="AA348" s="4">
        <f t="shared" si="41"/>
        <v>24</v>
      </c>
      <c r="AB348" s="4" t="str">
        <f t="shared" si="40"/>
        <v>V24</v>
      </c>
      <c r="AC348" s="4" t="s">
        <v>1355</v>
      </c>
      <c r="AE348" s="4">
        <v>1</v>
      </c>
      <c r="AI348" s="59" t="s">
        <v>1704</v>
      </c>
      <c r="AK348" s="5" t="s">
        <v>504</v>
      </c>
      <c r="AL348" s="5" t="s">
        <v>1355</v>
      </c>
      <c r="AM348" s="30" t="s">
        <v>1355</v>
      </c>
      <c r="AN348" s="4" t="s">
        <v>1355</v>
      </c>
      <c r="AO348" s="5" t="s">
        <v>1355</v>
      </c>
      <c r="AP348" s="5" t="s">
        <v>1355</v>
      </c>
    </row>
    <row r="349" spans="1:42" ht="14.25" x14ac:dyDescent="0.2">
      <c r="A349" s="28" t="str">
        <f t="shared" si="44"/>
        <v>Lea</v>
      </c>
      <c r="B349" t="str">
        <f t="shared" si="38"/>
        <v>Nylander</v>
      </c>
      <c r="C349" s="56" t="s">
        <v>1461</v>
      </c>
      <c r="D349" t="s">
        <v>1703</v>
      </c>
      <c r="E349" t="s">
        <v>90</v>
      </c>
      <c r="H349" s="7" t="s">
        <v>229</v>
      </c>
      <c r="L349" s="5" t="s">
        <v>2647</v>
      </c>
      <c r="S349" s="1"/>
      <c r="W349" s="4">
        <v>22</v>
      </c>
      <c r="X349" s="4">
        <v>23</v>
      </c>
      <c r="AA349" s="4">
        <f t="shared" si="41"/>
        <v>23</v>
      </c>
      <c r="AB349" s="4" t="str">
        <f t="shared" si="40"/>
        <v>K23</v>
      </c>
      <c r="AC349" s="4" t="s">
        <v>1355</v>
      </c>
      <c r="AE349" s="4">
        <v>1</v>
      </c>
      <c r="AG349" s="4" t="s">
        <v>504</v>
      </c>
      <c r="AK349" s="5" t="s">
        <v>504</v>
      </c>
      <c r="AP349" s="5"/>
    </row>
    <row r="350" spans="1:42" ht="14.25" x14ac:dyDescent="0.2">
      <c r="A350" s="28" t="str">
        <f t="shared" si="44"/>
        <v>Saara</v>
      </c>
      <c r="B350" t="str">
        <f t="shared" si="38"/>
        <v>Vaahtoniemi</v>
      </c>
      <c r="C350" s="56" t="s">
        <v>1489</v>
      </c>
      <c r="D350" t="s">
        <v>1714</v>
      </c>
      <c r="E350" t="s">
        <v>87</v>
      </c>
      <c r="H350" s="7" t="s">
        <v>229</v>
      </c>
      <c r="L350" s="5" t="s">
        <v>2648</v>
      </c>
      <c r="S350" s="1"/>
      <c r="W350" s="4">
        <v>22</v>
      </c>
      <c r="AA350" s="4">
        <f t="shared" si="41"/>
        <v>22</v>
      </c>
      <c r="AB350" s="4" t="str">
        <f t="shared" si="40"/>
        <v>K22</v>
      </c>
      <c r="AC350" s="4" t="s">
        <v>1355</v>
      </c>
      <c r="AE350" s="4">
        <v>1</v>
      </c>
      <c r="AG350" s="4" t="s">
        <v>504</v>
      </c>
      <c r="AK350" s="5" t="s">
        <v>504</v>
      </c>
      <c r="AP350" s="5"/>
    </row>
    <row r="351" spans="1:42" ht="14.25" x14ac:dyDescent="0.2">
      <c r="A351" s="28" t="str">
        <f t="shared" si="44"/>
        <v>Antti</v>
      </c>
      <c r="B351" t="str">
        <f t="shared" si="38"/>
        <v>Katajamäki</v>
      </c>
      <c r="C351" s="56" t="s">
        <v>1455</v>
      </c>
      <c r="D351" t="s">
        <v>1715</v>
      </c>
      <c r="E351" t="s">
        <v>87</v>
      </c>
      <c r="H351" s="7" t="s">
        <v>229</v>
      </c>
      <c r="L351" s="5" t="s">
        <v>2648</v>
      </c>
      <c r="S351" s="1"/>
      <c r="W351" s="4">
        <v>22</v>
      </c>
      <c r="Y351" s="4">
        <v>24</v>
      </c>
      <c r="AA351" s="4">
        <f t="shared" si="41"/>
        <v>24</v>
      </c>
      <c r="AB351" s="4" t="str">
        <f t="shared" si="40"/>
        <v>K24</v>
      </c>
      <c r="AC351" s="4" t="s">
        <v>1355</v>
      </c>
      <c r="AE351" s="4">
        <v>1</v>
      </c>
      <c r="AG351" s="4" t="s">
        <v>504</v>
      </c>
      <c r="AK351" s="5" t="s">
        <v>504</v>
      </c>
      <c r="AP351" s="5"/>
    </row>
    <row r="352" spans="1:42" ht="14.25" x14ac:dyDescent="0.2">
      <c r="A352" s="28" t="str">
        <f t="shared" si="44"/>
        <v>Katja</v>
      </c>
      <c r="B352" t="str">
        <f t="shared" si="38"/>
        <v>Valli</v>
      </c>
      <c r="C352" s="56" t="s">
        <v>1170</v>
      </c>
      <c r="D352" t="s">
        <v>1716</v>
      </c>
      <c r="E352" t="s">
        <v>1717</v>
      </c>
      <c r="F352" s="4">
        <v>1</v>
      </c>
      <c r="G352" s="7" t="s">
        <v>228</v>
      </c>
      <c r="L352" s="5" t="s">
        <v>2648</v>
      </c>
      <c r="S352" s="1"/>
      <c r="W352" s="4">
        <v>22</v>
      </c>
      <c r="X352" s="4">
        <v>23</v>
      </c>
      <c r="Y352" s="4">
        <v>24</v>
      </c>
      <c r="AA352" s="4">
        <f t="shared" si="41"/>
        <v>24</v>
      </c>
      <c r="AB352" s="4" t="str">
        <f t="shared" ref="AB352:AB383" si="45">CONCATENATE(G352,H352,AA352)</f>
        <v>V24</v>
      </c>
      <c r="AC352" s="4" t="s">
        <v>1355</v>
      </c>
      <c r="AE352" s="4">
        <v>1</v>
      </c>
      <c r="AG352" s="4" t="s">
        <v>504</v>
      </c>
      <c r="AI352" s="59" t="s">
        <v>1969</v>
      </c>
      <c r="AK352" s="5" t="s">
        <v>504</v>
      </c>
      <c r="AL352" s="5" t="s">
        <v>1355</v>
      </c>
      <c r="AM352" s="30" t="s">
        <v>1355</v>
      </c>
      <c r="AN352" s="4" t="s">
        <v>1355</v>
      </c>
      <c r="AO352" s="5" t="s">
        <v>1355</v>
      </c>
      <c r="AP352" s="5" t="s">
        <v>1355</v>
      </c>
    </row>
    <row r="353" spans="1:42" ht="14.25" x14ac:dyDescent="0.2">
      <c r="A353" s="28" t="str">
        <f t="shared" si="44"/>
        <v>Heini</v>
      </c>
      <c r="B353" t="str">
        <f t="shared" si="38"/>
        <v>Bergbacka</v>
      </c>
      <c r="C353" s="56" t="s">
        <v>1421</v>
      </c>
      <c r="D353" t="s">
        <v>1718</v>
      </c>
      <c r="E353" t="s">
        <v>92</v>
      </c>
      <c r="H353" s="7" t="s">
        <v>229</v>
      </c>
      <c r="L353" s="5" t="s">
        <v>2648</v>
      </c>
      <c r="S353" s="1"/>
      <c r="W353" s="4">
        <v>22</v>
      </c>
      <c r="AA353" s="4">
        <f t="shared" si="41"/>
        <v>22</v>
      </c>
      <c r="AB353" s="4" t="str">
        <f t="shared" si="45"/>
        <v>K22</v>
      </c>
      <c r="AC353" s="4" t="s">
        <v>1355</v>
      </c>
      <c r="AE353" s="4">
        <v>1</v>
      </c>
      <c r="AG353" s="4" t="s">
        <v>504</v>
      </c>
      <c r="AK353" s="5" t="s">
        <v>504</v>
      </c>
      <c r="AP353" s="5"/>
    </row>
    <row r="354" spans="1:42" ht="14.25" x14ac:dyDescent="0.2">
      <c r="A354" s="28" t="str">
        <f t="shared" si="44"/>
        <v>Joonas</v>
      </c>
      <c r="B354" t="str">
        <f t="shared" si="38"/>
        <v>Nyman</v>
      </c>
      <c r="C354" s="56" t="s">
        <v>1186</v>
      </c>
      <c r="D354" t="s">
        <v>1719</v>
      </c>
      <c r="E354" t="s">
        <v>1720</v>
      </c>
      <c r="H354" s="7" t="s">
        <v>229</v>
      </c>
      <c r="L354" s="5" t="s">
        <v>2648</v>
      </c>
      <c r="S354" s="1"/>
      <c r="W354" s="4">
        <v>22</v>
      </c>
      <c r="X354" s="4">
        <v>23</v>
      </c>
      <c r="AA354" s="4">
        <f t="shared" si="41"/>
        <v>23</v>
      </c>
      <c r="AB354" s="4" t="str">
        <f t="shared" si="45"/>
        <v>K23</v>
      </c>
      <c r="AC354" s="4" t="s">
        <v>1355</v>
      </c>
      <c r="AE354" s="4">
        <v>1</v>
      </c>
      <c r="AG354" s="4" t="s">
        <v>504</v>
      </c>
      <c r="AK354" s="5" t="s">
        <v>504</v>
      </c>
      <c r="AP354" s="5"/>
    </row>
    <row r="355" spans="1:42" ht="14.25" x14ac:dyDescent="0.2">
      <c r="A355" s="28" t="str">
        <f t="shared" si="44"/>
        <v>Mervi</v>
      </c>
      <c r="B355" t="str">
        <f t="shared" si="38"/>
        <v>Alavuotunki</v>
      </c>
      <c r="C355" s="56" t="s">
        <v>1722</v>
      </c>
      <c r="D355" t="s">
        <v>1721</v>
      </c>
      <c r="E355" t="s">
        <v>889</v>
      </c>
      <c r="H355" s="7" t="s">
        <v>229</v>
      </c>
      <c r="L355" s="5" t="s">
        <v>2648</v>
      </c>
      <c r="S355" s="1"/>
      <c r="W355" s="4">
        <v>22</v>
      </c>
      <c r="AA355" s="4">
        <f t="shared" si="41"/>
        <v>22</v>
      </c>
      <c r="AB355" s="4" t="str">
        <f t="shared" si="45"/>
        <v>K22</v>
      </c>
      <c r="AC355" s="4" t="s">
        <v>1355</v>
      </c>
      <c r="AE355" s="4">
        <v>1</v>
      </c>
      <c r="AK355" s="5" t="s">
        <v>504</v>
      </c>
      <c r="AP355" s="5"/>
    </row>
    <row r="356" spans="1:42" ht="14.25" x14ac:dyDescent="0.2">
      <c r="A356" s="28" t="str">
        <f t="shared" si="44"/>
        <v>Christian</v>
      </c>
      <c r="B356" t="str">
        <f t="shared" si="38"/>
        <v>Sannemann</v>
      </c>
      <c r="C356" s="56" t="s">
        <v>1724</v>
      </c>
      <c r="D356" t="s">
        <v>1723</v>
      </c>
      <c r="E356" t="s">
        <v>87</v>
      </c>
      <c r="H356" s="7" t="s">
        <v>229</v>
      </c>
      <c r="L356" s="5" t="s">
        <v>2648</v>
      </c>
      <c r="S356" s="1"/>
      <c r="W356" s="4">
        <v>22</v>
      </c>
      <c r="AA356" s="4">
        <f t="shared" si="41"/>
        <v>22</v>
      </c>
      <c r="AB356" s="4" t="str">
        <f t="shared" si="45"/>
        <v>K22</v>
      </c>
      <c r="AC356" s="4" t="s">
        <v>1355</v>
      </c>
      <c r="AE356" s="4">
        <v>1</v>
      </c>
      <c r="AK356" s="5" t="s">
        <v>504</v>
      </c>
      <c r="AP356" s="5"/>
    </row>
    <row r="357" spans="1:42" ht="14.25" x14ac:dyDescent="0.2">
      <c r="A357" s="28" t="str">
        <f t="shared" si="44"/>
        <v>Olli</v>
      </c>
      <c r="B357" t="str">
        <f t="shared" si="38"/>
        <v>Juutilainen</v>
      </c>
      <c r="C357" s="56" t="s">
        <v>1473</v>
      </c>
      <c r="D357" t="s">
        <v>1582</v>
      </c>
      <c r="E357" t="s">
        <v>87</v>
      </c>
      <c r="H357" s="7" t="s">
        <v>229</v>
      </c>
      <c r="L357" s="5" t="s">
        <v>2648</v>
      </c>
      <c r="S357" s="1"/>
      <c r="W357" s="4">
        <v>22</v>
      </c>
      <c r="AA357" s="4">
        <f t="shared" si="41"/>
        <v>22</v>
      </c>
      <c r="AB357" s="4" t="str">
        <f t="shared" si="45"/>
        <v>K22</v>
      </c>
      <c r="AC357" s="4" t="s">
        <v>1355</v>
      </c>
      <c r="AE357" s="4">
        <v>1</v>
      </c>
      <c r="AG357" s="4" t="s">
        <v>504</v>
      </c>
      <c r="AK357" s="5" t="s">
        <v>504</v>
      </c>
      <c r="AP357" s="5"/>
    </row>
    <row r="358" spans="1:42" ht="14.25" x14ac:dyDescent="0.2">
      <c r="A358" s="28" t="str">
        <f t="shared" si="44"/>
        <v>Antti</v>
      </c>
      <c r="B358" t="str">
        <f t="shared" si="38"/>
        <v>Lahelma</v>
      </c>
      <c r="C358" s="56" t="s">
        <v>1320</v>
      </c>
      <c r="D358" t="s">
        <v>1729</v>
      </c>
      <c r="E358" t="s">
        <v>87</v>
      </c>
      <c r="H358" s="7" t="s">
        <v>229</v>
      </c>
      <c r="L358" s="5" t="s">
        <v>2649</v>
      </c>
      <c r="S358" s="1"/>
      <c r="W358" s="4">
        <v>22</v>
      </c>
      <c r="Y358" s="4">
        <v>24</v>
      </c>
      <c r="AA358" s="4">
        <f t="shared" si="41"/>
        <v>24</v>
      </c>
      <c r="AB358" s="4" t="str">
        <f t="shared" si="45"/>
        <v>K24</v>
      </c>
      <c r="AC358" s="4" t="s">
        <v>1355</v>
      </c>
      <c r="AE358" s="4">
        <v>1</v>
      </c>
      <c r="AG358" s="4" t="s">
        <v>504</v>
      </c>
      <c r="AK358" s="5" t="s">
        <v>504</v>
      </c>
      <c r="AP358" s="5"/>
    </row>
    <row r="359" spans="1:42" ht="14.25" x14ac:dyDescent="0.2">
      <c r="A359" s="28" t="str">
        <f>IF(ISERR(FIND(" ",D359)),"",LEFT(D359,FIND(" ",D359)-1))</f>
        <v>Mervi</v>
      </c>
      <c r="B359" t="str">
        <f>TRIM(RIGHT(SUBSTITUTE(D359," ",REPT(" ",LEN(D359))),LEN(D359)))</f>
        <v>Nyfors</v>
      </c>
      <c r="C359" s="56" t="s">
        <v>1735</v>
      </c>
      <c r="D359" t="s">
        <v>1763</v>
      </c>
      <c r="E359" t="s">
        <v>1764</v>
      </c>
      <c r="F359" s="4">
        <v>1</v>
      </c>
      <c r="G359" s="7" t="s">
        <v>228</v>
      </c>
      <c r="L359" s="5" t="s">
        <v>2649</v>
      </c>
      <c r="S359" s="1"/>
      <c r="W359" s="4">
        <v>22</v>
      </c>
      <c r="X359" s="4">
        <v>23</v>
      </c>
      <c r="Y359" s="4">
        <v>24</v>
      </c>
      <c r="AA359" s="4">
        <f t="shared" si="41"/>
        <v>24</v>
      </c>
      <c r="AB359" s="4" t="str">
        <f t="shared" si="45"/>
        <v>V24</v>
      </c>
      <c r="AC359" s="4" t="s">
        <v>1355</v>
      </c>
      <c r="AE359" s="4">
        <v>1</v>
      </c>
      <c r="AI359" s="59" t="s">
        <v>1735</v>
      </c>
      <c r="AK359" s="5" t="s">
        <v>504</v>
      </c>
      <c r="AL359" s="5" t="s">
        <v>1355</v>
      </c>
      <c r="AM359" s="30" t="s">
        <v>1355</v>
      </c>
      <c r="AN359" s="4" t="s">
        <v>1355</v>
      </c>
      <c r="AO359" s="5" t="s">
        <v>1355</v>
      </c>
      <c r="AP359" s="5" t="s">
        <v>1355</v>
      </c>
    </row>
    <row r="360" spans="1:42" ht="14.25" x14ac:dyDescent="0.2">
      <c r="A360" s="28" t="str">
        <f t="shared" si="44"/>
        <v>Johanna</v>
      </c>
      <c r="B360" t="str">
        <f t="shared" si="38"/>
        <v>Heilala</v>
      </c>
      <c r="C360" s="56" t="s">
        <v>1731</v>
      </c>
      <c r="D360" t="s">
        <v>1730</v>
      </c>
      <c r="E360" t="s">
        <v>87</v>
      </c>
      <c r="F360" s="4">
        <v>1</v>
      </c>
      <c r="G360" s="7" t="s">
        <v>228</v>
      </c>
      <c r="L360" s="5" t="s">
        <v>2650</v>
      </c>
      <c r="S360" s="1"/>
      <c r="W360" s="4">
        <v>22</v>
      </c>
      <c r="X360" s="4">
        <v>23</v>
      </c>
      <c r="Y360" s="4">
        <v>24</v>
      </c>
      <c r="AA360" s="4">
        <f t="shared" si="41"/>
        <v>24</v>
      </c>
      <c r="AB360" s="4" t="str">
        <f t="shared" si="45"/>
        <v>V24</v>
      </c>
      <c r="AC360" s="4" t="s">
        <v>1355</v>
      </c>
      <c r="AE360" s="4">
        <v>1</v>
      </c>
      <c r="AI360" s="56" t="s">
        <v>1731</v>
      </c>
      <c r="AK360" s="5" t="s">
        <v>504</v>
      </c>
      <c r="AL360" s="5" t="s">
        <v>1355</v>
      </c>
      <c r="AM360" s="30" t="s">
        <v>1355</v>
      </c>
      <c r="AN360" s="4" t="s">
        <v>1355</v>
      </c>
      <c r="AO360" s="5" t="s">
        <v>1355</v>
      </c>
      <c r="AP360" s="5" t="s">
        <v>1355</v>
      </c>
    </row>
    <row r="361" spans="1:42" ht="14.25" x14ac:dyDescent="0.2">
      <c r="A361" s="28" t="str">
        <f t="shared" si="44"/>
        <v>Janne</v>
      </c>
      <c r="B361" t="str">
        <f t="shared" si="38"/>
        <v>Tamminen</v>
      </c>
      <c r="C361" s="56" t="s">
        <v>1733</v>
      </c>
      <c r="D361" t="s">
        <v>1732</v>
      </c>
      <c r="E361" t="s">
        <v>1734</v>
      </c>
      <c r="H361" s="7" t="s">
        <v>229</v>
      </c>
      <c r="K361" s="80" t="s">
        <v>1781</v>
      </c>
      <c r="L361" s="5" t="s">
        <v>2650</v>
      </c>
      <c r="Q361" s="103"/>
      <c r="S361" s="1"/>
      <c r="W361" s="4">
        <v>22</v>
      </c>
      <c r="AA361" s="4">
        <f t="shared" si="41"/>
        <v>22</v>
      </c>
      <c r="AB361" s="4" t="str">
        <f t="shared" si="45"/>
        <v>K22</v>
      </c>
      <c r="AC361" s="4" t="s">
        <v>1355</v>
      </c>
      <c r="AE361" s="4">
        <v>1</v>
      </c>
      <c r="AK361" s="5" t="s">
        <v>504</v>
      </c>
      <c r="AP361" s="5"/>
    </row>
    <row r="362" spans="1:42" ht="14.25" x14ac:dyDescent="0.2">
      <c r="A362" s="28" t="str">
        <f t="shared" si="44"/>
        <v>Harri</v>
      </c>
      <c r="B362" t="str">
        <f t="shared" si="38"/>
        <v>Määttänen</v>
      </c>
      <c r="C362" s="56" t="s">
        <v>1736</v>
      </c>
      <c r="D362" t="s">
        <v>1236</v>
      </c>
      <c r="E362" t="s">
        <v>1045</v>
      </c>
      <c r="F362" s="4">
        <v>1</v>
      </c>
      <c r="G362" s="7" t="s">
        <v>228</v>
      </c>
      <c r="L362" s="5" t="s">
        <v>2650</v>
      </c>
      <c r="S362" s="1"/>
      <c r="W362" s="4">
        <v>22</v>
      </c>
      <c r="AA362" s="4">
        <f t="shared" si="41"/>
        <v>22</v>
      </c>
      <c r="AB362" s="4" t="str">
        <f t="shared" si="45"/>
        <v>V22</v>
      </c>
      <c r="AC362" s="4" t="s">
        <v>1355</v>
      </c>
      <c r="AE362" s="4">
        <v>1</v>
      </c>
      <c r="AG362" s="4" t="s">
        <v>504</v>
      </c>
      <c r="AI362" s="56" t="s">
        <v>1736</v>
      </c>
      <c r="AK362" s="5" t="s">
        <v>504</v>
      </c>
      <c r="AL362" s="5" t="s">
        <v>1355</v>
      </c>
      <c r="AM362" s="30" t="s">
        <v>1355</v>
      </c>
      <c r="AN362" s="4" t="s">
        <v>1355</v>
      </c>
      <c r="AO362" s="5" t="s">
        <v>1355</v>
      </c>
      <c r="AP362" s="5" t="s">
        <v>1355</v>
      </c>
    </row>
    <row r="363" spans="1:42" ht="14.25" x14ac:dyDescent="0.2">
      <c r="A363" s="28" t="str">
        <f t="shared" si="44"/>
        <v>Joel</v>
      </c>
      <c r="B363" t="str">
        <f t="shared" si="38"/>
        <v>Janhonen</v>
      </c>
      <c r="C363" s="56" t="s">
        <v>3258</v>
      </c>
      <c r="D363" t="s">
        <v>1762</v>
      </c>
      <c r="E363" t="s">
        <v>86</v>
      </c>
      <c r="F363" s="4">
        <v>1</v>
      </c>
      <c r="G363" s="7" t="s">
        <v>228</v>
      </c>
      <c r="L363" s="5" t="s">
        <v>2651</v>
      </c>
      <c r="S363" s="1"/>
      <c r="W363" s="4">
        <v>22</v>
      </c>
      <c r="X363" s="4">
        <v>23</v>
      </c>
      <c r="Y363" s="4">
        <v>24</v>
      </c>
      <c r="AA363" s="4">
        <f t="shared" si="41"/>
        <v>24</v>
      </c>
      <c r="AB363" s="4" t="str">
        <f t="shared" si="45"/>
        <v>V24</v>
      </c>
      <c r="AC363" s="4" t="s">
        <v>1355</v>
      </c>
      <c r="AE363" s="4">
        <v>1</v>
      </c>
      <c r="AI363" s="50" t="s">
        <v>1975</v>
      </c>
      <c r="AJ363" s="59"/>
      <c r="AK363" s="5" t="s">
        <v>504</v>
      </c>
      <c r="AL363" s="5" t="s">
        <v>1355</v>
      </c>
      <c r="AM363" s="30" t="s">
        <v>1355</v>
      </c>
      <c r="AN363" s="4" t="s">
        <v>1355</v>
      </c>
      <c r="AO363" s="5" t="s">
        <v>1355</v>
      </c>
      <c r="AP363" s="5" t="s">
        <v>1355</v>
      </c>
    </row>
    <row r="364" spans="1:42" ht="14.25" x14ac:dyDescent="0.2">
      <c r="A364" s="28" t="str">
        <f t="shared" si="44"/>
        <v>Reidar</v>
      </c>
      <c r="B364" t="str">
        <f t="shared" si="38"/>
        <v>Nervander</v>
      </c>
      <c r="C364" s="56" t="s">
        <v>1752</v>
      </c>
      <c r="D364" t="s">
        <v>1759</v>
      </c>
      <c r="E364" t="s">
        <v>87</v>
      </c>
      <c r="F364" s="4">
        <v>1</v>
      </c>
      <c r="G364" s="7" t="s">
        <v>228</v>
      </c>
      <c r="L364" s="5" t="s">
        <v>2652</v>
      </c>
      <c r="S364" s="1"/>
      <c r="W364" s="4">
        <v>22</v>
      </c>
      <c r="X364" s="4">
        <v>23</v>
      </c>
      <c r="Y364" s="4">
        <v>24</v>
      </c>
      <c r="AA364" s="4">
        <f t="shared" si="41"/>
        <v>24</v>
      </c>
      <c r="AB364" s="4" t="str">
        <f t="shared" si="45"/>
        <v>V24</v>
      </c>
      <c r="AC364" s="4" t="s">
        <v>1355</v>
      </c>
      <c r="AE364" s="4">
        <v>1</v>
      </c>
      <c r="AI364" s="56" t="s">
        <v>1752</v>
      </c>
      <c r="AK364" s="5" t="s">
        <v>504</v>
      </c>
      <c r="AL364" s="5" t="s">
        <v>1355</v>
      </c>
      <c r="AM364" s="30" t="s">
        <v>1355</v>
      </c>
      <c r="AN364" s="4" t="s">
        <v>1355</v>
      </c>
      <c r="AO364" s="5" t="s">
        <v>1355</v>
      </c>
      <c r="AP364" s="5" t="s">
        <v>1355</v>
      </c>
    </row>
    <row r="365" spans="1:42" ht="14.25" x14ac:dyDescent="0.2">
      <c r="A365" s="28" t="str">
        <f t="shared" si="44"/>
        <v>Tuuli</v>
      </c>
      <c r="B365" t="str">
        <f t="shared" si="38"/>
        <v>Laitinen</v>
      </c>
      <c r="C365" s="56" t="s">
        <v>1755</v>
      </c>
      <c r="D365" t="s">
        <v>1754</v>
      </c>
      <c r="E365" t="s">
        <v>87</v>
      </c>
      <c r="H365" s="7" t="s">
        <v>229</v>
      </c>
      <c r="L365" s="5" t="s">
        <v>2652</v>
      </c>
      <c r="S365" s="1"/>
      <c r="W365" s="4">
        <v>22</v>
      </c>
      <c r="AA365" s="4">
        <f t="shared" si="41"/>
        <v>22</v>
      </c>
      <c r="AB365" s="4" t="str">
        <f t="shared" si="45"/>
        <v>K22</v>
      </c>
      <c r="AC365" s="4" t="s">
        <v>1355</v>
      </c>
      <c r="AE365" s="4">
        <v>1</v>
      </c>
      <c r="AK365" s="5" t="s">
        <v>504</v>
      </c>
      <c r="AN365" s="99"/>
      <c r="AP365" s="5"/>
    </row>
    <row r="366" spans="1:42" ht="14.25" x14ac:dyDescent="0.2">
      <c r="A366" s="28" t="str">
        <f t="shared" si="44"/>
        <v>Jani</v>
      </c>
      <c r="B366" t="str">
        <f t="shared" si="38"/>
        <v>Sankari</v>
      </c>
      <c r="C366" s="56" t="s">
        <v>1756</v>
      </c>
      <c r="D366" t="s">
        <v>1757</v>
      </c>
      <c r="E366" t="s">
        <v>87</v>
      </c>
      <c r="H366" s="7" t="s">
        <v>229</v>
      </c>
      <c r="L366" s="5" t="s">
        <v>2653</v>
      </c>
      <c r="S366" s="1"/>
      <c r="W366" s="4">
        <v>22</v>
      </c>
      <c r="AA366" s="4">
        <f t="shared" si="41"/>
        <v>22</v>
      </c>
      <c r="AB366" s="4" t="str">
        <f t="shared" si="45"/>
        <v>K22</v>
      </c>
      <c r="AC366" s="4" t="s">
        <v>1355</v>
      </c>
      <c r="AE366" s="4">
        <v>1</v>
      </c>
      <c r="AK366" s="5" t="s">
        <v>504</v>
      </c>
      <c r="AN366" s="99"/>
      <c r="AP366" s="5"/>
    </row>
    <row r="367" spans="1:42" ht="14.25" x14ac:dyDescent="0.2">
      <c r="A367" s="28" t="str">
        <f t="shared" si="44"/>
        <v>Dory</v>
      </c>
      <c r="B367" t="str">
        <f t="shared" si="38"/>
        <v>Ikonen</v>
      </c>
      <c r="C367" s="56" t="s">
        <v>1761</v>
      </c>
      <c r="D367" t="s">
        <v>1760</v>
      </c>
      <c r="E367" t="s">
        <v>87</v>
      </c>
      <c r="F367" s="4">
        <v>1</v>
      </c>
      <c r="G367" s="7" t="s">
        <v>228</v>
      </c>
      <c r="L367" s="5" t="s">
        <v>2654</v>
      </c>
      <c r="S367" s="1"/>
      <c r="W367" s="4">
        <v>22</v>
      </c>
      <c r="AA367" s="4">
        <f t="shared" si="41"/>
        <v>22</v>
      </c>
      <c r="AB367" s="4" t="str">
        <f t="shared" si="45"/>
        <v>V22</v>
      </c>
      <c r="AC367" s="4" t="s">
        <v>1355</v>
      </c>
      <c r="AE367" s="4">
        <v>1</v>
      </c>
      <c r="AI367" s="56" t="s">
        <v>1761</v>
      </c>
      <c r="AK367" s="5" t="s">
        <v>504</v>
      </c>
      <c r="AL367" s="5" t="s">
        <v>1355</v>
      </c>
      <c r="AM367" s="30" t="s">
        <v>1355</v>
      </c>
      <c r="AN367" s="4" t="s">
        <v>1355</v>
      </c>
      <c r="AO367" s="5" t="s">
        <v>1355</v>
      </c>
      <c r="AP367" s="5" t="s">
        <v>1355</v>
      </c>
    </row>
    <row r="368" spans="1:42" ht="14.25" x14ac:dyDescent="0.2">
      <c r="A368" s="28" t="str">
        <f t="shared" si="44"/>
        <v>Jon</v>
      </c>
      <c r="B368" t="str">
        <f t="shared" si="38"/>
        <v>Tienari</v>
      </c>
      <c r="C368" s="56" t="s">
        <v>1447</v>
      </c>
      <c r="D368" t="s">
        <v>1558</v>
      </c>
      <c r="F368" s="4">
        <v>1</v>
      </c>
      <c r="G368" s="7" t="s">
        <v>228</v>
      </c>
      <c r="L368" s="5" t="s">
        <v>2655</v>
      </c>
      <c r="S368" s="1"/>
      <c r="AA368" s="4">
        <f t="shared" si="41"/>
        <v>0</v>
      </c>
      <c r="AB368" s="4" t="str">
        <f t="shared" si="45"/>
        <v>V0</v>
      </c>
      <c r="AE368" s="4">
        <v>1</v>
      </c>
      <c r="AG368" s="4" t="s">
        <v>504</v>
      </c>
      <c r="AI368" s="56" t="s">
        <v>1447</v>
      </c>
      <c r="AK368" s="5" t="s">
        <v>504</v>
      </c>
      <c r="AL368" s="5" t="s">
        <v>1355</v>
      </c>
      <c r="AM368" s="30" t="s">
        <v>1355</v>
      </c>
      <c r="AN368" s="4" t="s">
        <v>1355</v>
      </c>
      <c r="AO368" s="5" t="s">
        <v>1355</v>
      </c>
      <c r="AP368" s="5" t="s">
        <v>1355</v>
      </c>
    </row>
    <row r="369" spans="1:42" ht="14.25" x14ac:dyDescent="0.2">
      <c r="A369" s="28" t="str">
        <f t="shared" si="44"/>
        <v>Kasperi</v>
      </c>
      <c r="B369" t="str">
        <f t="shared" si="38"/>
        <v>Kovalainen</v>
      </c>
      <c r="C369" s="56" t="s">
        <v>1334</v>
      </c>
      <c r="D369" t="s">
        <v>1333</v>
      </c>
      <c r="E369" t="s">
        <v>360</v>
      </c>
      <c r="H369" s="7" t="s">
        <v>229</v>
      </c>
      <c r="L369" s="5" t="s">
        <v>2656</v>
      </c>
      <c r="S369" s="1"/>
      <c r="W369" s="4">
        <v>22</v>
      </c>
      <c r="AA369" s="4">
        <f t="shared" si="41"/>
        <v>22</v>
      </c>
      <c r="AB369" s="4" t="str">
        <f t="shared" si="45"/>
        <v>K22</v>
      </c>
      <c r="AC369" s="4" t="s">
        <v>1355</v>
      </c>
      <c r="AE369" s="4">
        <v>1</v>
      </c>
      <c r="AG369" s="4" t="s">
        <v>504</v>
      </c>
      <c r="AK369" s="5" t="s">
        <v>504</v>
      </c>
      <c r="AP369" s="5"/>
    </row>
    <row r="370" spans="1:42" ht="14.25" x14ac:dyDescent="0.2">
      <c r="A370" s="28" t="str">
        <f t="shared" si="44"/>
        <v>Javier</v>
      </c>
      <c r="B370" t="s">
        <v>1768</v>
      </c>
      <c r="C370" s="56" t="s">
        <v>1769</v>
      </c>
      <c r="D370" t="s">
        <v>1767</v>
      </c>
      <c r="E370" t="s">
        <v>87</v>
      </c>
      <c r="H370" s="7" t="s">
        <v>229</v>
      </c>
      <c r="I370" s="7" t="s">
        <v>542</v>
      </c>
      <c r="L370" s="5" t="s">
        <v>2657</v>
      </c>
      <c r="S370" s="1"/>
      <c r="W370" s="4">
        <v>22</v>
      </c>
      <c r="AA370" s="4">
        <f t="shared" si="41"/>
        <v>22</v>
      </c>
      <c r="AB370" s="4" t="str">
        <f t="shared" si="45"/>
        <v>K22</v>
      </c>
      <c r="AC370" s="4" t="s">
        <v>1355</v>
      </c>
      <c r="AE370" s="4">
        <v>1</v>
      </c>
      <c r="AK370" s="5" t="s">
        <v>504</v>
      </c>
      <c r="AP370" s="5"/>
    </row>
    <row r="371" spans="1:42" ht="14.25" x14ac:dyDescent="0.2">
      <c r="A371" s="28" t="str">
        <f t="shared" si="44"/>
        <v>Seidi</v>
      </c>
      <c r="B371" t="str">
        <f t="shared" si="38"/>
        <v>Haarla</v>
      </c>
      <c r="C371" s="56" t="s">
        <v>1771</v>
      </c>
      <c r="D371" t="s">
        <v>1770</v>
      </c>
      <c r="E371" t="s">
        <v>86</v>
      </c>
      <c r="H371" s="7" t="s">
        <v>229</v>
      </c>
      <c r="L371" s="5" t="s">
        <v>2658</v>
      </c>
      <c r="S371" s="1"/>
      <c r="W371" s="4">
        <v>22</v>
      </c>
      <c r="X371" s="4">
        <v>23</v>
      </c>
      <c r="Y371" s="4">
        <v>24</v>
      </c>
      <c r="AA371" s="4">
        <f t="shared" si="41"/>
        <v>24</v>
      </c>
      <c r="AB371" s="4" t="str">
        <f t="shared" si="45"/>
        <v>K24</v>
      </c>
      <c r="AC371" s="4" t="s">
        <v>1355</v>
      </c>
      <c r="AE371" s="4">
        <v>1</v>
      </c>
      <c r="AK371" s="5" t="s">
        <v>504</v>
      </c>
      <c r="AP371" s="5"/>
    </row>
    <row r="372" spans="1:42" ht="14.25" x14ac:dyDescent="0.2">
      <c r="A372" s="28" t="str">
        <f t="shared" si="44"/>
        <v>Joni</v>
      </c>
      <c r="B372" t="str">
        <f t="shared" si="38"/>
        <v>Tyynelä</v>
      </c>
      <c r="C372" s="56" t="s">
        <v>1773</v>
      </c>
      <c r="D372" t="s">
        <v>1772</v>
      </c>
      <c r="E372" t="s">
        <v>95</v>
      </c>
      <c r="H372" s="7" t="s">
        <v>229</v>
      </c>
      <c r="L372" s="5" t="s">
        <v>2659</v>
      </c>
      <c r="S372" s="1"/>
      <c r="W372" s="4">
        <v>22</v>
      </c>
      <c r="AA372" s="4">
        <f t="shared" si="41"/>
        <v>22</v>
      </c>
      <c r="AB372" s="4" t="str">
        <f t="shared" si="45"/>
        <v>K22</v>
      </c>
      <c r="AC372" s="4" t="s">
        <v>1355</v>
      </c>
      <c r="AE372" s="4">
        <v>1</v>
      </c>
      <c r="AK372" s="5" t="s">
        <v>504</v>
      </c>
      <c r="AP372" s="5"/>
    </row>
    <row r="373" spans="1:42" ht="14.25" x14ac:dyDescent="0.2">
      <c r="A373" s="28" t="str">
        <f t="shared" si="44"/>
        <v>Miisa</v>
      </c>
      <c r="B373" t="str">
        <f t="shared" si="38"/>
        <v>Tyynelä</v>
      </c>
      <c r="C373" s="56" t="s">
        <v>1775</v>
      </c>
      <c r="D373" t="s">
        <v>1774</v>
      </c>
      <c r="E373" t="s">
        <v>95</v>
      </c>
      <c r="H373" s="7" t="s">
        <v>229</v>
      </c>
      <c r="L373" s="5" t="s">
        <v>2659</v>
      </c>
      <c r="S373" s="1"/>
      <c r="W373" s="4">
        <v>22</v>
      </c>
      <c r="AA373" s="4">
        <f t="shared" si="41"/>
        <v>22</v>
      </c>
      <c r="AB373" s="4" t="str">
        <f t="shared" si="45"/>
        <v>K22</v>
      </c>
      <c r="AC373" s="4" t="s">
        <v>1355</v>
      </c>
      <c r="AE373" s="4">
        <v>1</v>
      </c>
      <c r="AK373" s="5" t="s">
        <v>504</v>
      </c>
      <c r="AP373" s="5"/>
    </row>
    <row r="374" spans="1:42" ht="14.25" x14ac:dyDescent="0.2">
      <c r="A374" s="28" t="str">
        <f t="shared" si="44"/>
        <v>Mira</v>
      </c>
      <c r="B374" t="str">
        <f t="shared" si="38"/>
        <v>Kumpulainen</v>
      </c>
      <c r="C374" s="56" t="s">
        <v>1777</v>
      </c>
      <c r="D374" t="s">
        <v>1776</v>
      </c>
      <c r="E374" t="s">
        <v>1778</v>
      </c>
      <c r="H374" s="7" t="s">
        <v>229</v>
      </c>
      <c r="L374" s="5" t="s">
        <v>2659</v>
      </c>
      <c r="S374" s="1"/>
      <c r="W374" s="4">
        <v>22</v>
      </c>
      <c r="AA374" s="4">
        <f t="shared" si="41"/>
        <v>22</v>
      </c>
      <c r="AB374" s="4" t="str">
        <f t="shared" si="45"/>
        <v>K22</v>
      </c>
      <c r="AC374" s="4" t="s">
        <v>1355</v>
      </c>
      <c r="AE374" s="4">
        <v>1</v>
      </c>
      <c r="AK374" s="5" t="s">
        <v>504</v>
      </c>
      <c r="AP374" s="5"/>
    </row>
    <row r="375" spans="1:42" ht="14.25" x14ac:dyDescent="0.2">
      <c r="A375" s="28" t="str">
        <f t="shared" si="44"/>
        <v>Arttu</v>
      </c>
      <c r="B375" t="str">
        <f t="shared" si="38"/>
        <v>Järvisalo</v>
      </c>
      <c r="C375" s="56" t="s">
        <v>1410</v>
      </c>
      <c r="D375" t="s">
        <v>1526</v>
      </c>
      <c r="G375" s="7" t="s">
        <v>228</v>
      </c>
      <c r="Q375" s="6">
        <v>44687</v>
      </c>
      <c r="S375" s="1"/>
      <c r="AA375" s="4">
        <f t="shared" si="41"/>
        <v>0</v>
      </c>
      <c r="AB375" s="4" t="str">
        <f t="shared" si="45"/>
        <v>V0</v>
      </c>
      <c r="AE375" s="4">
        <v>1</v>
      </c>
      <c r="AI375" s="56" t="s">
        <v>1410</v>
      </c>
      <c r="AK375" s="5" t="s">
        <v>504</v>
      </c>
      <c r="AL375" s="5" t="s">
        <v>1355</v>
      </c>
      <c r="AM375" s="30" t="s">
        <v>1355</v>
      </c>
      <c r="AN375" s="4" t="s">
        <v>1355</v>
      </c>
      <c r="AO375" s="5" t="s">
        <v>1355</v>
      </c>
      <c r="AP375" s="5" t="s">
        <v>1355</v>
      </c>
    </row>
    <row r="376" spans="1:42" ht="14.25" x14ac:dyDescent="0.2">
      <c r="A376" s="28" t="str">
        <f t="shared" si="44"/>
        <v>Anna</v>
      </c>
      <c r="B376" t="str">
        <f t="shared" si="38"/>
        <v>Rombach</v>
      </c>
      <c r="C376" s="56" t="s">
        <v>1178</v>
      </c>
      <c r="D376" t="s">
        <v>1790</v>
      </c>
      <c r="E376" t="s">
        <v>889</v>
      </c>
      <c r="H376" s="7" t="s">
        <v>229</v>
      </c>
      <c r="L376" s="5" t="s">
        <v>2660</v>
      </c>
      <c r="S376" s="1"/>
      <c r="W376" s="4">
        <v>22</v>
      </c>
      <c r="AA376" s="4">
        <f t="shared" si="41"/>
        <v>22</v>
      </c>
      <c r="AB376" s="4" t="str">
        <f t="shared" si="45"/>
        <v>K22</v>
      </c>
      <c r="AC376" s="4" t="s">
        <v>1355</v>
      </c>
      <c r="AE376" s="4">
        <v>1</v>
      </c>
      <c r="AG376" s="4" t="s">
        <v>504</v>
      </c>
      <c r="AK376" s="5" t="s">
        <v>504</v>
      </c>
      <c r="AO376" s="4"/>
    </row>
    <row r="377" spans="1:42" ht="14.25" x14ac:dyDescent="0.2">
      <c r="A377" s="28" t="s">
        <v>1816</v>
      </c>
      <c r="B377" t="str">
        <f t="shared" si="38"/>
        <v>Vilhu</v>
      </c>
      <c r="C377" s="56" t="s">
        <v>1814</v>
      </c>
      <c r="D377" t="s">
        <v>1815</v>
      </c>
      <c r="E377" t="s">
        <v>96</v>
      </c>
      <c r="F377" s="4">
        <v>1</v>
      </c>
      <c r="G377" s="7" t="s">
        <v>228</v>
      </c>
      <c r="L377" s="5" t="s">
        <v>2661</v>
      </c>
      <c r="S377" s="1"/>
      <c r="W377" s="4">
        <v>22</v>
      </c>
      <c r="AA377" s="4">
        <f t="shared" si="41"/>
        <v>22</v>
      </c>
      <c r="AB377" s="4" t="str">
        <f t="shared" si="45"/>
        <v>V22</v>
      </c>
      <c r="AC377" s="4" t="s">
        <v>1355</v>
      </c>
      <c r="AE377" s="4">
        <v>1</v>
      </c>
      <c r="AI377" s="56" t="s">
        <v>1814</v>
      </c>
      <c r="AK377" s="5" t="s">
        <v>504</v>
      </c>
      <c r="AL377" s="5" t="s">
        <v>1355</v>
      </c>
      <c r="AM377" s="30" t="s">
        <v>1355</v>
      </c>
      <c r="AN377" s="4" t="s">
        <v>1355</v>
      </c>
      <c r="AO377" s="5" t="s">
        <v>1355</v>
      </c>
      <c r="AP377" s="5" t="s">
        <v>1355</v>
      </c>
    </row>
    <row r="378" spans="1:42" ht="14.25" x14ac:dyDescent="0.2">
      <c r="A378" s="28" t="str">
        <f t="shared" si="44"/>
        <v>Eeva-liisa</v>
      </c>
      <c r="B378" t="str">
        <f t="shared" si="38"/>
        <v>Suopohja</v>
      </c>
      <c r="C378" s="56" t="s">
        <v>1143</v>
      </c>
      <c r="D378" t="s">
        <v>1817</v>
      </c>
      <c r="E378" t="s">
        <v>87</v>
      </c>
      <c r="H378" s="7" t="s">
        <v>229</v>
      </c>
      <c r="L378" s="5" t="s">
        <v>2662</v>
      </c>
      <c r="S378" s="1"/>
      <c r="W378" s="4">
        <v>22</v>
      </c>
      <c r="AA378" s="4">
        <f t="shared" si="41"/>
        <v>22</v>
      </c>
      <c r="AB378" s="4" t="str">
        <f t="shared" si="45"/>
        <v>K22</v>
      </c>
      <c r="AC378" s="4" t="s">
        <v>1355</v>
      </c>
      <c r="AE378" s="4">
        <v>1</v>
      </c>
      <c r="AG378" s="4" t="s">
        <v>504</v>
      </c>
      <c r="AK378" s="5" t="s">
        <v>504</v>
      </c>
      <c r="AP378" s="5"/>
    </row>
    <row r="379" spans="1:42" ht="14.25" x14ac:dyDescent="0.2">
      <c r="A379" s="28" t="str">
        <f t="shared" si="44"/>
        <v>A</v>
      </c>
      <c r="B379" t="str">
        <f t="shared" si="38"/>
        <v>O</v>
      </c>
      <c r="C379" s="56"/>
      <c r="D379" t="s">
        <v>3448</v>
      </c>
      <c r="E379" t="s">
        <v>87</v>
      </c>
      <c r="H379" s="7" t="s">
        <v>229</v>
      </c>
      <c r="L379" s="5" t="s">
        <v>2662</v>
      </c>
      <c r="S379" s="1"/>
      <c r="W379" s="4">
        <v>22</v>
      </c>
      <c r="AA379" s="4">
        <f t="shared" si="41"/>
        <v>22</v>
      </c>
      <c r="AB379" s="4" t="str">
        <f t="shared" si="45"/>
        <v>K22</v>
      </c>
      <c r="AC379" s="4" t="s">
        <v>1355</v>
      </c>
      <c r="AE379" s="4">
        <v>1</v>
      </c>
      <c r="AG379" s="4" t="s">
        <v>504</v>
      </c>
      <c r="AH379" t="s">
        <v>3449</v>
      </c>
      <c r="AK379" s="5" t="s">
        <v>504</v>
      </c>
      <c r="AP379" s="5"/>
    </row>
    <row r="380" spans="1:42" ht="14.25" x14ac:dyDescent="0.2">
      <c r="A380" s="28" t="str">
        <f t="shared" si="44"/>
        <v>Anniina</v>
      </c>
      <c r="B380" t="str">
        <f t="shared" si="38"/>
        <v>Rantanen</v>
      </c>
      <c r="C380" s="56" t="s">
        <v>1136</v>
      </c>
      <c r="D380" t="s">
        <v>1837</v>
      </c>
      <c r="E380" t="s">
        <v>88</v>
      </c>
      <c r="H380" s="7" t="s">
        <v>229</v>
      </c>
      <c r="J380" s="108" t="s">
        <v>1780</v>
      </c>
      <c r="L380" s="5" t="s">
        <v>2662</v>
      </c>
      <c r="S380" s="1"/>
      <c r="W380" s="4">
        <v>22</v>
      </c>
      <c r="X380" s="4">
        <v>23</v>
      </c>
      <c r="AA380" s="4">
        <f t="shared" si="41"/>
        <v>23</v>
      </c>
      <c r="AB380" s="4" t="str">
        <f t="shared" si="45"/>
        <v>K23</v>
      </c>
      <c r="AC380" s="4" t="s">
        <v>1355</v>
      </c>
      <c r="AE380" s="4">
        <v>1</v>
      </c>
      <c r="AG380" s="4" t="s">
        <v>504</v>
      </c>
      <c r="AK380" s="5" t="s">
        <v>504</v>
      </c>
      <c r="AP380" s="5"/>
    </row>
    <row r="381" spans="1:42" ht="14.25" x14ac:dyDescent="0.2">
      <c r="A381" s="28" t="str">
        <f t="shared" si="44"/>
        <v>Emilia</v>
      </c>
      <c r="B381" t="str">
        <f t="shared" si="38"/>
        <v>Tuominen</v>
      </c>
      <c r="C381" s="56" t="s">
        <v>1838</v>
      </c>
      <c r="D381" t="s">
        <v>1839</v>
      </c>
      <c r="E381" t="s">
        <v>87</v>
      </c>
      <c r="H381" s="7" t="s">
        <v>229</v>
      </c>
      <c r="L381" s="5" t="s">
        <v>2662</v>
      </c>
      <c r="S381" s="1"/>
      <c r="W381" s="4">
        <v>22</v>
      </c>
      <c r="X381" s="4">
        <v>23</v>
      </c>
      <c r="Y381" s="4">
        <v>24</v>
      </c>
      <c r="AA381" s="4">
        <f t="shared" si="41"/>
        <v>24</v>
      </c>
      <c r="AB381" s="4" t="str">
        <f t="shared" si="45"/>
        <v>K24</v>
      </c>
      <c r="AC381" s="4" t="s">
        <v>1355</v>
      </c>
      <c r="AE381" s="4">
        <v>1</v>
      </c>
      <c r="AK381" s="5" t="s">
        <v>504</v>
      </c>
      <c r="AP381" s="5"/>
    </row>
    <row r="382" spans="1:42" ht="14.25" x14ac:dyDescent="0.2">
      <c r="A382" s="28" t="str">
        <f t="shared" si="44"/>
        <v>Elina</v>
      </c>
      <c r="B382" t="str">
        <f t="shared" si="38"/>
        <v>Amrani</v>
      </c>
      <c r="C382" s="56" t="s">
        <v>1041</v>
      </c>
      <c r="D382" t="s">
        <v>1840</v>
      </c>
      <c r="E382" t="s">
        <v>87</v>
      </c>
      <c r="H382" s="7" t="s">
        <v>229</v>
      </c>
      <c r="L382" s="5" t="s">
        <v>2662</v>
      </c>
      <c r="S382" s="1"/>
      <c r="W382" s="4">
        <v>22</v>
      </c>
      <c r="AA382" s="4">
        <f t="shared" si="41"/>
        <v>22</v>
      </c>
      <c r="AB382" s="4" t="str">
        <f t="shared" si="45"/>
        <v>K22</v>
      </c>
      <c r="AC382" s="4" t="s">
        <v>1355</v>
      </c>
      <c r="AE382" s="4">
        <v>1</v>
      </c>
      <c r="AG382" s="4" t="s">
        <v>504</v>
      </c>
      <c r="AK382" s="5" t="s">
        <v>504</v>
      </c>
      <c r="AP382" s="5"/>
    </row>
    <row r="383" spans="1:42" ht="14.25" x14ac:dyDescent="0.2">
      <c r="A383" s="28" t="str">
        <f t="shared" si="44"/>
        <v>Tomi</v>
      </c>
      <c r="B383" t="str">
        <f t="shared" si="38"/>
        <v>Terentjeff</v>
      </c>
      <c r="C383" s="56" t="s">
        <v>1841</v>
      </c>
      <c r="D383" t="s">
        <v>1842</v>
      </c>
      <c r="E383" t="s">
        <v>96</v>
      </c>
      <c r="H383" s="7" t="s">
        <v>229</v>
      </c>
      <c r="L383" s="5" t="s">
        <v>2662</v>
      </c>
      <c r="S383" s="1"/>
      <c r="W383" s="4">
        <v>22</v>
      </c>
      <c r="AA383" s="4">
        <f t="shared" si="41"/>
        <v>22</v>
      </c>
      <c r="AB383" s="4" t="str">
        <f t="shared" si="45"/>
        <v>K22</v>
      </c>
      <c r="AC383" s="4" t="s">
        <v>1355</v>
      </c>
      <c r="AE383" s="4">
        <v>1</v>
      </c>
      <c r="AK383" s="5" t="s">
        <v>504</v>
      </c>
      <c r="AP383" s="5"/>
    </row>
    <row r="384" spans="1:42" ht="14.25" x14ac:dyDescent="0.2">
      <c r="A384" s="28" t="str">
        <f t="shared" si="44"/>
        <v>Tarja</v>
      </c>
      <c r="B384" t="str">
        <f t="shared" si="38"/>
        <v>Kerttula</v>
      </c>
      <c r="C384" s="56" t="s">
        <v>1844</v>
      </c>
      <c r="D384" t="s">
        <v>1843</v>
      </c>
      <c r="E384" t="s">
        <v>92</v>
      </c>
      <c r="H384" s="7" t="s">
        <v>229</v>
      </c>
      <c r="L384" s="5" t="s">
        <v>2662</v>
      </c>
      <c r="S384" s="1"/>
      <c r="W384" s="4">
        <v>22</v>
      </c>
      <c r="X384" s="4">
        <v>23</v>
      </c>
      <c r="AA384" s="4">
        <f t="shared" si="41"/>
        <v>23</v>
      </c>
      <c r="AB384" s="4" t="str">
        <f t="shared" ref="AB384:AB415" si="46">CONCATENATE(G384,H384,AA384)</f>
        <v>K23</v>
      </c>
      <c r="AC384" s="4" t="s">
        <v>1355</v>
      </c>
      <c r="AE384" s="4">
        <v>1</v>
      </c>
      <c r="AK384" s="5" t="s">
        <v>504</v>
      </c>
      <c r="AP384" s="5"/>
    </row>
    <row r="385" spans="1:42" ht="14.25" x14ac:dyDescent="0.2">
      <c r="A385" s="28" t="str">
        <f t="shared" si="44"/>
        <v>Antti</v>
      </c>
      <c r="B385" t="str">
        <f t="shared" si="38"/>
        <v>Helminen</v>
      </c>
      <c r="C385" s="56" t="s">
        <v>1863</v>
      </c>
      <c r="D385" t="s">
        <v>1862</v>
      </c>
      <c r="E385" t="s">
        <v>1044</v>
      </c>
      <c r="H385" s="7" t="s">
        <v>229</v>
      </c>
      <c r="L385" s="5" t="s">
        <v>2663</v>
      </c>
      <c r="S385" s="1"/>
      <c r="W385" s="4">
        <v>22</v>
      </c>
      <c r="AA385" s="4">
        <f t="shared" si="41"/>
        <v>22</v>
      </c>
      <c r="AB385" s="4" t="str">
        <f t="shared" si="46"/>
        <v>K22</v>
      </c>
      <c r="AC385" s="4" t="s">
        <v>1355</v>
      </c>
      <c r="AE385" s="4">
        <v>1</v>
      </c>
      <c r="AK385" s="5" t="s">
        <v>504</v>
      </c>
      <c r="AP385" s="5"/>
    </row>
    <row r="386" spans="1:42" ht="14.25" x14ac:dyDescent="0.2">
      <c r="A386" s="28" t="str">
        <f t="shared" si="44"/>
        <v>Liisa</v>
      </c>
      <c r="B386" t="str">
        <f t="shared" si="38"/>
        <v>Louhivuori</v>
      </c>
      <c r="C386" s="56" t="s">
        <v>1866</v>
      </c>
      <c r="D386" t="s">
        <v>1865</v>
      </c>
      <c r="E386" t="s">
        <v>657</v>
      </c>
      <c r="H386" s="7" t="s">
        <v>229</v>
      </c>
      <c r="L386" s="5" t="s">
        <v>2664</v>
      </c>
      <c r="S386" s="1"/>
      <c r="W386" s="4">
        <v>22</v>
      </c>
      <c r="AA386" s="4">
        <f t="shared" si="41"/>
        <v>22</v>
      </c>
      <c r="AB386" s="4" t="str">
        <f t="shared" si="46"/>
        <v>K22</v>
      </c>
      <c r="AC386" s="4" t="s">
        <v>1355</v>
      </c>
      <c r="AE386" s="4">
        <v>1</v>
      </c>
      <c r="AK386" s="5" t="s">
        <v>504</v>
      </c>
      <c r="AP386" s="5"/>
    </row>
    <row r="387" spans="1:42" ht="14.25" x14ac:dyDescent="0.2">
      <c r="A387" s="28" t="str">
        <f t="shared" si="44"/>
        <v>Mikko</v>
      </c>
      <c r="B387" t="str">
        <f t="shared" si="38"/>
        <v>Kemppainen</v>
      </c>
      <c r="C387" s="56" t="s">
        <v>1868</v>
      </c>
      <c r="D387" t="s">
        <v>1867</v>
      </c>
      <c r="E387" t="s">
        <v>92</v>
      </c>
      <c r="H387" s="7" t="s">
        <v>229</v>
      </c>
      <c r="L387" s="5" t="s">
        <v>2664</v>
      </c>
      <c r="S387" s="1"/>
      <c r="W387" s="4">
        <v>22</v>
      </c>
      <c r="AA387" s="4">
        <f t="shared" si="41"/>
        <v>22</v>
      </c>
      <c r="AB387" s="4" t="str">
        <f t="shared" si="46"/>
        <v>K22</v>
      </c>
      <c r="AC387" s="4" t="s">
        <v>1355</v>
      </c>
      <c r="AE387" s="4">
        <v>1</v>
      </c>
      <c r="AK387" s="5" t="s">
        <v>504</v>
      </c>
      <c r="AP387" s="5"/>
    </row>
    <row r="388" spans="1:42" ht="14.25" x14ac:dyDescent="0.2">
      <c r="A388" s="28" t="str">
        <f t="shared" si="44"/>
        <v>Minna</v>
      </c>
      <c r="B388" t="str">
        <f t="shared" si="38"/>
        <v>Ritoluoma</v>
      </c>
      <c r="C388" s="56" t="s">
        <v>1869</v>
      </c>
      <c r="D388" t="s">
        <v>1870</v>
      </c>
      <c r="E388" t="s">
        <v>889</v>
      </c>
      <c r="H388" s="7" t="s">
        <v>229</v>
      </c>
      <c r="L388" s="5" t="s">
        <v>2665</v>
      </c>
      <c r="S388" s="1"/>
      <c r="W388" s="4">
        <v>22</v>
      </c>
      <c r="AA388" s="4">
        <f t="shared" si="41"/>
        <v>22</v>
      </c>
      <c r="AB388" s="4" t="str">
        <f t="shared" si="46"/>
        <v>K22</v>
      </c>
      <c r="AC388" s="4" t="s">
        <v>1355</v>
      </c>
      <c r="AE388" s="4">
        <v>1</v>
      </c>
      <c r="AK388" s="5" t="s">
        <v>504</v>
      </c>
      <c r="AP388" s="5"/>
    </row>
    <row r="389" spans="1:42" ht="14.25" x14ac:dyDescent="0.2">
      <c r="A389" s="28" t="str">
        <f t="shared" si="44"/>
        <v>Saara</v>
      </c>
      <c r="B389" t="str">
        <f t="shared" si="38"/>
        <v>Hauta-aho</v>
      </c>
      <c r="C389" s="56" t="s">
        <v>1871</v>
      </c>
      <c r="D389" t="s">
        <v>1872</v>
      </c>
      <c r="E389" t="s">
        <v>1873</v>
      </c>
      <c r="H389" s="7" t="s">
        <v>229</v>
      </c>
      <c r="L389" s="5" t="s">
        <v>2666</v>
      </c>
      <c r="S389" s="1"/>
      <c r="W389" s="4">
        <v>22</v>
      </c>
      <c r="AA389" s="4">
        <f t="shared" si="41"/>
        <v>22</v>
      </c>
      <c r="AB389" s="4" t="str">
        <f t="shared" si="46"/>
        <v>K22</v>
      </c>
      <c r="AC389" s="4" t="s">
        <v>1355</v>
      </c>
      <c r="AE389" s="4">
        <v>1</v>
      </c>
      <c r="AK389" s="5" t="s">
        <v>504</v>
      </c>
      <c r="AP389" s="5"/>
    </row>
    <row r="390" spans="1:42" ht="14.25" x14ac:dyDescent="0.2">
      <c r="A390" s="28" t="str">
        <f t="shared" si="44"/>
        <v>Ari-Mikko</v>
      </c>
      <c r="B390" t="str">
        <f t="shared" si="38"/>
        <v>Kuustonen</v>
      </c>
      <c r="C390" s="56" t="s">
        <v>1874</v>
      </c>
      <c r="D390" t="s">
        <v>1875</v>
      </c>
      <c r="E390" t="s">
        <v>87</v>
      </c>
      <c r="H390" s="7" t="s">
        <v>229</v>
      </c>
      <c r="L390" s="5" t="s">
        <v>2667</v>
      </c>
      <c r="S390" s="1"/>
      <c r="W390" s="4">
        <v>22</v>
      </c>
      <c r="Y390" s="4">
        <v>24</v>
      </c>
      <c r="AA390" s="4">
        <f t="shared" ref="AA390:AA452" si="47">MAX(R390:Y390)</f>
        <v>24</v>
      </c>
      <c r="AB390" s="4" t="str">
        <f t="shared" si="46"/>
        <v>K24</v>
      </c>
      <c r="AC390" s="4" t="s">
        <v>1355</v>
      </c>
      <c r="AE390" s="4">
        <v>1</v>
      </c>
      <c r="AK390" s="5" t="s">
        <v>504</v>
      </c>
      <c r="AP390" s="5"/>
    </row>
    <row r="391" spans="1:42" ht="14.25" x14ac:dyDescent="0.2">
      <c r="A391" s="28" t="str">
        <f t="shared" si="44"/>
        <v>Mohammad</v>
      </c>
      <c r="B391" t="str">
        <f t="shared" si="38"/>
        <v>Khorasani</v>
      </c>
      <c r="C391" s="56" t="s">
        <v>1877</v>
      </c>
      <c r="D391" t="s">
        <v>1876</v>
      </c>
      <c r="E391" t="s">
        <v>86</v>
      </c>
      <c r="H391" s="7" t="s">
        <v>229</v>
      </c>
      <c r="K391" s="7" t="s">
        <v>1781</v>
      </c>
      <c r="L391" s="5" t="s">
        <v>2668</v>
      </c>
      <c r="S391" s="1"/>
      <c r="W391" s="4">
        <v>22</v>
      </c>
      <c r="AA391" s="4">
        <f t="shared" si="47"/>
        <v>22</v>
      </c>
      <c r="AB391" s="4" t="str">
        <f t="shared" si="46"/>
        <v>K22</v>
      </c>
      <c r="AC391" s="4" t="s">
        <v>1355</v>
      </c>
      <c r="AE391" s="4">
        <v>1</v>
      </c>
      <c r="AK391" s="5" t="s">
        <v>504</v>
      </c>
      <c r="AP391" s="5"/>
    </row>
    <row r="392" spans="1:42" ht="14.25" x14ac:dyDescent="0.2">
      <c r="A392" s="28" t="str">
        <f t="shared" si="44"/>
        <v>Sebastian</v>
      </c>
      <c r="B392" t="str">
        <f t="shared" si="38"/>
        <v>Starck</v>
      </c>
      <c r="C392" s="56" t="s">
        <v>1879</v>
      </c>
      <c r="D392" t="s">
        <v>1878</v>
      </c>
      <c r="E392" t="s">
        <v>86</v>
      </c>
      <c r="H392" s="7" t="s">
        <v>229</v>
      </c>
      <c r="L392" s="5" t="s">
        <v>2669</v>
      </c>
      <c r="S392" s="1"/>
      <c r="W392" s="4">
        <v>22</v>
      </c>
      <c r="Y392" s="4">
        <v>24</v>
      </c>
      <c r="AA392" s="4">
        <f t="shared" si="47"/>
        <v>24</v>
      </c>
      <c r="AB392" s="4" t="str">
        <f t="shared" si="46"/>
        <v>K24</v>
      </c>
      <c r="AC392" s="4" t="s">
        <v>1355</v>
      </c>
      <c r="AE392" s="4">
        <v>1</v>
      </c>
      <c r="AK392" s="5" t="s">
        <v>504</v>
      </c>
      <c r="AP392" s="5"/>
    </row>
    <row r="393" spans="1:42" ht="14.25" x14ac:dyDescent="0.2">
      <c r="A393" s="28" t="str">
        <f t="shared" si="44"/>
        <v>Päivi</v>
      </c>
      <c r="B393" t="str">
        <f>TRIM(RIGHT(SUBSTITUTE(D393," ",REPT(" ",LEN(D393))),LEN(D393)))</f>
        <v>Järvinen</v>
      </c>
      <c r="C393" s="56" t="s">
        <v>1880</v>
      </c>
      <c r="D393" t="s">
        <v>1881</v>
      </c>
      <c r="E393" t="s">
        <v>1045</v>
      </c>
      <c r="H393" s="7" t="s">
        <v>229</v>
      </c>
      <c r="L393" s="5" t="s">
        <v>2670</v>
      </c>
      <c r="S393" s="1"/>
      <c r="W393" s="4">
        <v>22</v>
      </c>
      <c r="AA393" s="4">
        <f t="shared" si="47"/>
        <v>22</v>
      </c>
      <c r="AB393" s="4" t="str">
        <f t="shared" si="46"/>
        <v>K22</v>
      </c>
      <c r="AC393" s="4" t="s">
        <v>1355</v>
      </c>
      <c r="AE393" s="4">
        <v>1</v>
      </c>
      <c r="AK393" s="5" t="s">
        <v>504</v>
      </c>
      <c r="AP393" s="5"/>
    </row>
    <row r="394" spans="1:42" ht="14.25" x14ac:dyDescent="0.2">
      <c r="A394" s="28" t="str">
        <f>IF(ISERR(FIND(" ",D394)),"",LEFT(D394,FIND(" ",D394)-1))</f>
        <v>Oona</v>
      </c>
      <c r="B394" t="str">
        <f>TRIM(RIGHT(SUBSTITUTE(D394," ",REPT(" ",LEN(D394))),LEN(D394)))</f>
        <v>Ali-Yrkkö</v>
      </c>
      <c r="C394" s="75" t="s">
        <v>1882</v>
      </c>
      <c r="D394" t="s">
        <v>1900</v>
      </c>
      <c r="E394" t="s">
        <v>86</v>
      </c>
      <c r="G394" s="7" t="s">
        <v>228</v>
      </c>
      <c r="L394" s="5" t="s">
        <v>2662</v>
      </c>
      <c r="S394" s="1"/>
      <c r="W394" s="4">
        <v>22</v>
      </c>
      <c r="X394" s="4">
        <v>23</v>
      </c>
      <c r="Y394" s="4">
        <v>24</v>
      </c>
      <c r="AA394" s="4">
        <f t="shared" si="47"/>
        <v>24</v>
      </c>
      <c r="AB394" s="4" t="str">
        <f t="shared" si="46"/>
        <v>V24</v>
      </c>
      <c r="AC394" s="4" t="s">
        <v>1355</v>
      </c>
      <c r="AE394" s="4">
        <v>1</v>
      </c>
      <c r="AG394" s="4" t="s">
        <v>504</v>
      </c>
      <c r="AI394" s="75" t="s">
        <v>1882</v>
      </c>
      <c r="AK394" s="5" t="s">
        <v>504</v>
      </c>
      <c r="AL394" s="5" t="s">
        <v>1355</v>
      </c>
      <c r="AM394" s="5" t="s">
        <v>1355</v>
      </c>
      <c r="AN394" s="5" t="s">
        <v>1355</v>
      </c>
      <c r="AO394" s="5" t="s">
        <v>1355</v>
      </c>
      <c r="AP394" s="5" t="s">
        <v>1355</v>
      </c>
    </row>
    <row r="395" spans="1:42" ht="14.25" x14ac:dyDescent="0.2">
      <c r="A395" s="28" t="str">
        <f>IF(ISERR(FIND(" ",D395)),"",LEFT(D395,FIND(" ",D395)-1))</f>
        <v>Anu</v>
      </c>
      <c r="B395" t="str">
        <f>TRIM(RIGHT(SUBSTITUTE(D395," ",REPT(" ",LEN(D395))),LEN(D395)))</f>
        <v>Raevuori</v>
      </c>
      <c r="C395" s="56" t="s">
        <v>1884</v>
      </c>
      <c r="D395" t="s">
        <v>1903</v>
      </c>
      <c r="E395" t="s">
        <v>87</v>
      </c>
      <c r="G395" s="7" t="s">
        <v>228</v>
      </c>
      <c r="L395" s="5" t="s">
        <v>2671</v>
      </c>
      <c r="S395" s="1"/>
      <c r="W395" s="4">
        <v>22</v>
      </c>
      <c r="AA395" s="4">
        <f t="shared" si="47"/>
        <v>22</v>
      </c>
      <c r="AB395" s="4" t="str">
        <f t="shared" si="46"/>
        <v>V22</v>
      </c>
      <c r="AC395" s="4" t="s">
        <v>1355</v>
      </c>
      <c r="AE395" s="4">
        <v>1</v>
      </c>
      <c r="AJ395" s="56" t="s">
        <v>1884</v>
      </c>
      <c r="AK395" s="5" t="s">
        <v>504</v>
      </c>
      <c r="AN395" s="5"/>
      <c r="AP395" s="5"/>
    </row>
    <row r="396" spans="1:42" ht="14.25" x14ac:dyDescent="0.2">
      <c r="A396" s="28" t="str">
        <f>IF(ISERR(FIND(" ",D396)),"",LEFT(D396,FIND(" ",D396)-1))</f>
        <v>Reetta</v>
      </c>
      <c r="B396" t="str">
        <f>TRIM(RIGHT(SUBSTITUTE(D396," ",REPT(" ",LEN(D396))),LEN(D396)))</f>
        <v>Liikanen</v>
      </c>
      <c r="C396" s="56" t="s">
        <v>1885</v>
      </c>
      <c r="D396" t="s">
        <v>1899</v>
      </c>
      <c r="E396" t="s">
        <v>107</v>
      </c>
      <c r="G396" s="7" t="s">
        <v>228</v>
      </c>
      <c r="L396" s="5" t="s">
        <v>2666</v>
      </c>
      <c r="S396" s="1"/>
      <c r="W396" s="4">
        <v>22</v>
      </c>
      <c r="AA396" s="4">
        <f t="shared" si="47"/>
        <v>22</v>
      </c>
      <c r="AB396" s="4" t="str">
        <f t="shared" si="46"/>
        <v>V22</v>
      </c>
      <c r="AC396" s="4" t="s">
        <v>1355</v>
      </c>
      <c r="AE396" s="4">
        <v>1</v>
      </c>
      <c r="AI396" s="56" t="s">
        <v>1885</v>
      </c>
      <c r="AK396" s="5" t="s">
        <v>504</v>
      </c>
      <c r="AL396" s="5" t="s">
        <v>1355</v>
      </c>
      <c r="AM396" s="5" t="s">
        <v>1355</v>
      </c>
      <c r="AN396" s="5" t="s">
        <v>1355</v>
      </c>
      <c r="AO396" s="5" t="s">
        <v>1355</v>
      </c>
      <c r="AP396" s="5" t="s">
        <v>1355</v>
      </c>
    </row>
    <row r="397" spans="1:42" ht="14.25" x14ac:dyDescent="0.2">
      <c r="A397" s="28" t="str">
        <f>IF(ISERR(FIND(" ",D397)),"",LEFT(D397,FIND(" ",D397)-1))</f>
        <v>Santtu</v>
      </c>
      <c r="B397" t="str">
        <f>TRIM(RIGHT(SUBSTITUTE(D397," ",REPT(" ",LEN(D397))),LEN(D397)))</f>
        <v>Hänninen</v>
      </c>
      <c r="C397" s="56" t="s">
        <v>1886</v>
      </c>
      <c r="D397" t="s">
        <v>1906</v>
      </c>
      <c r="E397" t="s">
        <v>105</v>
      </c>
      <c r="G397" s="7" t="s">
        <v>228</v>
      </c>
      <c r="L397" s="5" t="s">
        <v>2672</v>
      </c>
      <c r="S397" s="1"/>
      <c r="W397" s="4">
        <v>22</v>
      </c>
      <c r="X397" s="4">
        <v>23</v>
      </c>
      <c r="Y397" s="4">
        <v>24</v>
      </c>
      <c r="AA397" s="4">
        <f t="shared" si="47"/>
        <v>24</v>
      </c>
      <c r="AB397" s="4" t="str">
        <f t="shared" si="46"/>
        <v>V24</v>
      </c>
      <c r="AC397" s="4" t="s">
        <v>1355</v>
      </c>
      <c r="AE397" s="4">
        <v>1</v>
      </c>
      <c r="AI397" s="56" t="s">
        <v>1886</v>
      </c>
      <c r="AK397" s="5" t="s">
        <v>504</v>
      </c>
      <c r="AL397" s="5" t="s">
        <v>1355</v>
      </c>
      <c r="AM397" s="5" t="s">
        <v>1355</v>
      </c>
      <c r="AN397" s="5" t="s">
        <v>1355</v>
      </c>
      <c r="AO397" s="5" t="s">
        <v>1355</v>
      </c>
      <c r="AP397" s="5" t="s">
        <v>1355</v>
      </c>
    </row>
    <row r="398" spans="1:42" ht="14.25" x14ac:dyDescent="0.2">
      <c r="A398" s="28" t="str">
        <f t="shared" si="44"/>
        <v>Manu</v>
      </c>
      <c r="B398" t="str">
        <f t="shared" ref="B398:B489" si="48">TRIM(RIGHT(SUBSTITUTE(D398," ",REPT(" ",LEN(D398))),LEN(D398)))</f>
        <v>Paavilainen</v>
      </c>
      <c r="C398" s="56" t="s">
        <v>1893</v>
      </c>
      <c r="D398" t="s">
        <v>1335</v>
      </c>
      <c r="G398" s="7" t="s">
        <v>228</v>
      </c>
      <c r="L398" s="5" t="s">
        <v>2673</v>
      </c>
      <c r="S398" s="1"/>
      <c r="Y398" s="4">
        <v>24</v>
      </c>
      <c r="AA398" s="4">
        <f t="shared" si="47"/>
        <v>24</v>
      </c>
      <c r="AB398" s="4" t="str">
        <f t="shared" si="46"/>
        <v>V24</v>
      </c>
      <c r="AE398" s="4">
        <v>1</v>
      </c>
      <c r="AG398" s="4" t="s">
        <v>504</v>
      </c>
      <c r="AI398" s="50" t="s">
        <v>1893</v>
      </c>
      <c r="AK398" s="5" t="s">
        <v>504</v>
      </c>
      <c r="AL398" s="5" t="s">
        <v>1355</v>
      </c>
      <c r="AM398" s="5" t="s">
        <v>1355</v>
      </c>
      <c r="AN398" s="5" t="s">
        <v>1355</v>
      </c>
      <c r="AO398" s="5" t="s">
        <v>1355</v>
      </c>
      <c r="AP398" s="5" t="s">
        <v>1355</v>
      </c>
    </row>
    <row r="399" spans="1:42" ht="14.25" x14ac:dyDescent="0.2">
      <c r="A399" s="28" t="str">
        <f t="shared" si="44"/>
        <v>Susanna</v>
      </c>
      <c r="B399" t="str">
        <f t="shared" si="48"/>
        <v>Rissanen</v>
      </c>
      <c r="C399" s="56" t="s">
        <v>1894</v>
      </c>
      <c r="D399" t="s">
        <v>2106</v>
      </c>
      <c r="E399" t="s">
        <v>2107</v>
      </c>
      <c r="G399" s="7" t="s">
        <v>228</v>
      </c>
      <c r="L399" s="5" t="s">
        <v>2674</v>
      </c>
      <c r="S399" s="1"/>
      <c r="X399" s="4">
        <v>23</v>
      </c>
      <c r="Y399" s="4">
        <v>24</v>
      </c>
      <c r="AA399" s="4">
        <f t="shared" si="47"/>
        <v>24</v>
      </c>
      <c r="AB399" s="4" t="str">
        <f t="shared" si="46"/>
        <v>V24</v>
      </c>
      <c r="AE399" s="4">
        <v>1</v>
      </c>
      <c r="AI399" s="50" t="s">
        <v>1894</v>
      </c>
      <c r="AK399" s="5" t="s">
        <v>504</v>
      </c>
      <c r="AL399" s="5" t="s">
        <v>1355</v>
      </c>
      <c r="AM399" s="5" t="s">
        <v>1355</v>
      </c>
      <c r="AN399" s="5" t="s">
        <v>1355</v>
      </c>
      <c r="AO399" s="5" t="s">
        <v>1355</v>
      </c>
      <c r="AP399" s="5" t="s">
        <v>1355</v>
      </c>
    </row>
    <row r="400" spans="1:42" ht="14.25" x14ac:dyDescent="0.2">
      <c r="A400" s="28" t="str">
        <f t="shared" si="44"/>
        <v>Aydin</v>
      </c>
      <c r="B400" t="str">
        <f t="shared" si="48"/>
        <v>Saiyar</v>
      </c>
      <c r="C400" s="56" t="s">
        <v>1897</v>
      </c>
      <c r="D400" t="s">
        <v>1898</v>
      </c>
      <c r="E400" t="s">
        <v>87</v>
      </c>
      <c r="H400" s="7" t="s">
        <v>229</v>
      </c>
      <c r="L400" s="5" t="s">
        <v>2675</v>
      </c>
      <c r="S400" s="1"/>
      <c r="W400" s="4">
        <v>22</v>
      </c>
      <c r="AA400" s="4">
        <f t="shared" si="47"/>
        <v>22</v>
      </c>
      <c r="AB400" s="4" t="str">
        <f t="shared" si="46"/>
        <v>K22</v>
      </c>
      <c r="AC400" s="4" t="s">
        <v>1355</v>
      </c>
      <c r="AE400" s="4">
        <v>1</v>
      </c>
      <c r="AI400" s="50"/>
      <c r="AK400" s="5" t="s">
        <v>504</v>
      </c>
      <c r="AM400" s="5"/>
      <c r="AN400" s="5"/>
      <c r="AP400" s="5"/>
    </row>
    <row r="401" spans="1:42" ht="14.25" x14ac:dyDescent="0.2">
      <c r="A401" s="28" t="str">
        <f t="shared" si="44"/>
        <v>Vivika</v>
      </c>
      <c r="B401" t="str">
        <f t="shared" si="48"/>
        <v>Mäkelä</v>
      </c>
      <c r="C401" s="56" t="s">
        <v>1902</v>
      </c>
      <c r="D401" t="s">
        <v>1901</v>
      </c>
      <c r="E401" t="s">
        <v>87</v>
      </c>
      <c r="H401" s="7" t="s">
        <v>229</v>
      </c>
      <c r="L401" s="5" t="s">
        <v>2676</v>
      </c>
      <c r="S401" s="1"/>
      <c r="W401" s="4">
        <v>22</v>
      </c>
      <c r="AA401" s="4">
        <f t="shared" si="47"/>
        <v>22</v>
      </c>
      <c r="AB401" s="4" t="str">
        <f t="shared" si="46"/>
        <v>K22</v>
      </c>
      <c r="AC401" s="4" t="s">
        <v>1355</v>
      </c>
      <c r="AE401" s="4">
        <v>1</v>
      </c>
      <c r="AI401" s="50"/>
      <c r="AK401" s="5" t="s">
        <v>504</v>
      </c>
      <c r="AM401" s="5"/>
      <c r="AN401" s="5"/>
      <c r="AP401" s="5"/>
    </row>
    <row r="402" spans="1:42" ht="14.25" x14ac:dyDescent="0.2">
      <c r="A402" s="28" t="str">
        <f t="shared" si="44"/>
        <v>Maija</v>
      </c>
      <c r="B402" t="str">
        <f t="shared" si="48"/>
        <v>Hildinger</v>
      </c>
      <c r="C402" s="56" t="s">
        <v>1905</v>
      </c>
      <c r="D402" t="s">
        <v>1904</v>
      </c>
      <c r="E402" t="s">
        <v>86</v>
      </c>
      <c r="H402" s="7" t="s">
        <v>229</v>
      </c>
      <c r="L402" s="5" t="s">
        <v>2674</v>
      </c>
      <c r="S402" s="1"/>
      <c r="W402" s="4">
        <v>22</v>
      </c>
      <c r="Y402" s="4">
        <v>24</v>
      </c>
      <c r="AA402" s="4">
        <f t="shared" si="47"/>
        <v>24</v>
      </c>
      <c r="AB402" s="4" t="str">
        <f t="shared" si="46"/>
        <v>K24</v>
      </c>
      <c r="AC402" s="4" t="s">
        <v>1355</v>
      </c>
      <c r="AE402" s="4">
        <v>1</v>
      </c>
      <c r="AI402" s="50"/>
      <c r="AK402" s="5" t="s">
        <v>504</v>
      </c>
      <c r="AM402" s="5"/>
      <c r="AN402" s="5"/>
      <c r="AP402" s="5"/>
    </row>
    <row r="403" spans="1:42" ht="14.25" x14ac:dyDescent="0.2">
      <c r="A403" s="28" t="str">
        <f t="shared" si="44"/>
        <v>Maija</v>
      </c>
      <c r="B403" t="str">
        <f t="shared" si="48"/>
        <v>Gellin</v>
      </c>
      <c r="C403" s="56" t="s">
        <v>1908</v>
      </c>
      <c r="D403" t="s">
        <v>1907</v>
      </c>
      <c r="E403" t="s">
        <v>666</v>
      </c>
      <c r="H403" s="7" t="s">
        <v>229</v>
      </c>
      <c r="L403" s="5" t="s">
        <v>2677</v>
      </c>
      <c r="S403" s="1"/>
      <c r="W403" s="4">
        <v>22</v>
      </c>
      <c r="AA403" s="4">
        <f t="shared" si="47"/>
        <v>22</v>
      </c>
      <c r="AB403" s="4" t="str">
        <f t="shared" si="46"/>
        <v>K22</v>
      </c>
      <c r="AC403" s="4" t="s">
        <v>1355</v>
      </c>
      <c r="AE403" s="4">
        <v>1</v>
      </c>
      <c r="AI403" s="50"/>
      <c r="AK403" s="5" t="s">
        <v>504</v>
      </c>
      <c r="AM403" s="5"/>
      <c r="AN403" s="5"/>
      <c r="AP403" s="5"/>
    </row>
    <row r="404" spans="1:42" ht="14.25" x14ac:dyDescent="0.2">
      <c r="A404" s="28" t="str">
        <f t="shared" si="44"/>
        <v>Hanna</v>
      </c>
      <c r="B404" t="str">
        <f t="shared" si="48"/>
        <v>Guttorm</v>
      </c>
      <c r="C404" s="56" t="s">
        <v>1910</v>
      </c>
      <c r="D404" t="s">
        <v>1909</v>
      </c>
      <c r="E404" t="s">
        <v>87</v>
      </c>
      <c r="H404" s="7" t="s">
        <v>229</v>
      </c>
      <c r="L404" s="5" t="s">
        <v>2677</v>
      </c>
      <c r="S404" s="1"/>
      <c r="W404" s="4">
        <v>22</v>
      </c>
      <c r="Y404" s="4">
        <v>24</v>
      </c>
      <c r="AA404" s="4">
        <f t="shared" si="47"/>
        <v>24</v>
      </c>
      <c r="AB404" s="4" t="str">
        <f t="shared" si="46"/>
        <v>K24</v>
      </c>
      <c r="AC404" s="4" t="s">
        <v>1355</v>
      </c>
      <c r="AE404" s="4">
        <v>1</v>
      </c>
      <c r="AI404" s="50"/>
      <c r="AK404" s="5" t="s">
        <v>504</v>
      </c>
      <c r="AM404" s="5"/>
      <c r="AN404" s="5"/>
      <c r="AP404" s="5"/>
    </row>
    <row r="405" spans="1:42" ht="14.25" x14ac:dyDescent="0.2">
      <c r="A405" s="28" t="str">
        <f>IF(ISERR(FIND(" ",D405)),"",LEFT(D405,FIND(" ",D405)-1))</f>
        <v>Leena</v>
      </c>
      <c r="B405" t="str">
        <f>TRIM(RIGHT(SUBSTITUTE(D405," ",REPT(" ",LEN(D405))),LEN(D405)))</f>
        <v>Remula</v>
      </c>
      <c r="C405" s="56" t="s">
        <v>1896</v>
      </c>
      <c r="D405" t="s">
        <v>1895</v>
      </c>
      <c r="E405" t="s">
        <v>1958</v>
      </c>
      <c r="H405" s="7" t="s">
        <v>229</v>
      </c>
      <c r="L405" s="5" t="s">
        <v>2677</v>
      </c>
      <c r="S405" s="1"/>
      <c r="W405" s="4">
        <v>22</v>
      </c>
      <c r="AA405" s="4">
        <f t="shared" si="47"/>
        <v>22</v>
      </c>
      <c r="AB405" s="4" t="str">
        <f t="shared" si="46"/>
        <v>K22</v>
      </c>
      <c r="AC405" s="4" t="s">
        <v>1355</v>
      </c>
      <c r="AE405" s="4">
        <v>1</v>
      </c>
      <c r="AK405" s="5" t="s">
        <v>504</v>
      </c>
      <c r="AP405" s="5"/>
    </row>
    <row r="406" spans="1:42" ht="14.25" x14ac:dyDescent="0.2">
      <c r="A406" s="28" t="str">
        <f t="shared" si="44"/>
        <v>Karoliina</v>
      </c>
      <c r="B406" t="str">
        <f t="shared" si="48"/>
        <v>Hirvelä</v>
      </c>
      <c r="C406" s="56" t="s">
        <v>1929</v>
      </c>
      <c r="D406" t="s">
        <v>1928</v>
      </c>
      <c r="E406" t="s">
        <v>87</v>
      </c>
      <c r="H406" s="7" t="s">
        <v>229</v>
      </c>
      <c r="L406" s="5" t="s">
        <v>2678</v>
      </c>
      <c r="S406" s="1"/>
      <c r="W406" s="4">
        <v>22</v>
      </c>
      <c r="AA406" s="4">
        <f t="shared" si="47"/>
        <v>22</v>
      </c>
      <c r="AB406" s="4" t="str">
        <f t="shared" si="46"/>
        <v>K22</v>
      </c>
      <c r="AC406" s="4" t="s">
        <v>1355</v>
      </c>
      <c r="AE406" s="4">
        <v>1</v>
      </c>
      <c r="AI406" s="50"/>
      <c r="AK406" s="5" t="s">
        <v>504</v>
      </c>
      <c r="AM406" s="5"/>
      <c r="AN406" s="5"/>
      <c r="AP406" s="5"/>
    </row>
    <row r="407" spans="1:42" ht="14.25" x14ac:dyDescent="0.2">
      <c r="A407" s="28" t="str">
        <f>IF(ISERR(FIND(" ",D407)),"",LEFT(D407,FIND(" ",D407)-1))</f>
        <v>Heikki</v>
      </c>
      <c r="B407" t="str">
        <f>TRIM(RIGHT(SUBSTITUTE(D407," ",REPT(" ",LEN(D407))),LEN(D407)))</f>
        <v>Vanhanen</v>
      </c>
      <c r="C407" s="56" t="s">
        <v>1913</v>
      </c>
      <c r="D407" t="s">
        <v>1912</v>
      </c>
      <c r="E407" t="s">
        <v>87</v>
      </c>
      <c r="G407" s="7" t="s">
        <v>228</v>
      </c>
      <c r="L407" s="5" t="s">
        <v>2679</v>
      </c>
      <c r="S407" s="1"/>
      <c r="W407" s="4">
        <v>22</v>
      </c>
      <c r="X407" s="4">
        <v>23</v>
      </c>
      <c r="AA407" s="4">
        <f t="shared" si="47"/>
        <v>23</v>
      </c>
      <c r="AB407" s="4" t="str">
        <f t="shared" si="46"/>
        <v>V23</v>
      </c>
      <c r="AC407" s="4" t="s">
        <v>1355</v>
      </c>
      <c r="AE407" s="4">
        <v>1</v>
      </c>
      <c r="AI407" s="56" t="s">
        <v>1913</v>
      </c>
      <c r="AK407" s="5" t="s">
        <v>504</v>
      </c>
      <c r="AL407" s="5" t="s">
        <v>1355</v>
      </c>
      <c r="AM407" s="5" t="s">
        <v>1355</v>
      </c>
      <c r="AN407" s="5" t="s">
        <v>1355</v>
      </c>
      <c r="AO407" s="5" t="s">
        <v>1355</v>
      </c>
      <c r="AP407" s="5" t="s">
        <v>1355</v>
      </c>
    </row>
    <row r="408" spans="1:42" ht="14.25" x14ac:dyDescent="0.2">
      <c r="A408" s="28" t="str">
        <f>IF(ISERR(FIND(" ",D408)),"",LEFT(D408,FIND(" ",D408)-1))</f>
        <v>Niina</v>
      </c>
      <c r="B408" t="str">
        <f>TRIM(RIGHT(SUBSTITUTE(D408," ",REPT(" ",LEN(D408))),LEN(D408)))</f>
        <v>Mäkelä</v>
      </c>
      <c r="C408" s="56" t="s">
        <v>1915</v>
      </c>
      <c r="D408" t="s">
        <v>1914</v>
      </c>
      <c r="G408" s="7" t="s">
        <v>228</v>
      </c>
      <c r="L408" s="5" t="s">
        <v>2680</v>
      </c>
      <c r="S408" s="1"/>
      <c r="AA408" s="4">
        <f t="shared" si="47"/>
        <v>0</v>
      </c>
      <c r="AB408" s="4" t="str">
        <f t="shared" si="46"/>
        <v>V0</v>
      </c>
      <c r="AE408" s="4">
        <v>1</v>
      </c>
      <c r="AI408" s="56" t="s">
        <v>1915</v>
      </c>
      <c r="AK408" s="5" t="s">
        <v>504</v>
      </c>
      <c r="AL408" s="5" t="s">
        <v>1355</v>
      </c>
      <c r="AM408" s="5" t="s">
        <v>1355</v>
      </c>
      <c r="AN408" s="5" t="s">
        <v>1355</v>
      </c>
      <c r="AO408" s="5" t="s">
        <v>1355</v>
      </c>
      <c r="AP408" s="5" t="s">
        <v>1355</v>
      </c>
    </row>
    <row r="409" spans="1:42" ht="14.25" x14ac:dyDescent="0.2">
      <c r="A409" s="28" t="str">
        <f>IF(ISERR(FIND(" ",D409)),"",LEFT(D409,FIND(" ",D409)-1))</f>
        <v>Konsta</v>
      </c>
      <c r="B409" t="str">
        <f>TRIM(RIGHT(SUBSTITUTE(D409," ",REPT(" ",LEN(D409))),LEN(D409)))</f>
        <v>Kallio-Mannila</v>
      </c>
      <c r="C409" s="56" t="s">
        <v>1916</v>
      </c>
      <c r="D409" t="s">
        <v>1917</v>
      </c>
      <c r="E409" t="s">
        <v>87</v>
      </c>
      <c r="G409" s="7" t="s">
        <v>228</v>
      </c>
      <c r="L409" s="5" t="s">
        <v>2681</v>
      </c>
      <c r="S409" s="1"/>
      <c r="X409" s="4">
        <v>23</v>
      </c>
      <c r="Y409" s="4">
        <v>24</v>
      </c>
      <c r="AA409" s="4">
        <f t="shared" si="47"/>
        <v>24</v>
      </c>
      <c r="AB409" s="4" t="str">
        <f t="shared" si="46"/>
        <v>V24</v>
      </c>
      <c r="AE409" s="4">
        <v>1</v>
      </c>
      <c r="AI409" s="56" t="s">
        <v>1916</v>
      </c>
      <c r="AK409" s="5" t="s">
        <v>504</v>
      </c>
      <c r="AL409" s="5" t="s">
        <v>1355</v>
      </c>
      <c r="AM409" s="5" t="s">
        <v>1355</v>
      </c>
      <c r="AN409" s="5" t="s">
        <v>1355</v>
      </c>
      <c r="AO409" s="5" t="s">
        <v>1355</v>
      </c>
      <c r="AP409" s="5" t="s">
        <v>1355</v>
      </c>
    </row>
    <row r="410" spans="1:42" ht="14.25" x14ac:dyDescent="0.2">
      <c r="A410" s="28" t="str">
        <f>IF(ISERR(FIND(" ",D410)),"",LEFT(D410,FIND(" ",D410)-1))</f>
        <v>Liisa</v>
      </c>
      <c r="B410" t="str">
        <f>TRIM(RIGHT(SUBSTITUTE(D410," ",REPT(" ",LEN(D410))),LEN(D410)))</f>
        <v>Ilkka</v>
      </c>
      <c r="C410" s="56" t="s">
        <v>1918</v>
      </c>
      <c r="D410" t="s">
        <v>1951</v>
      </c>
      <c r="E410" t="s">
        <v>90</v>
      </c>
      <c r="G410" s="7" t="s">
        <v>228</v>
      </c>
      <c r="L410" s="5" t="s">
        <v>2682</v>
      </c>
      <c r="S410" s="1"/>
      <c r="W410" s="4">
        <v>22</v>
      </c>
      <c r="Y410" s="4">
        <v>24</v>
      </c>
      <c r="AA410" s="4">
        <f t="shared" si="47"/>
        <v>24</v>
      </c>
      <c r="AB410" s="4" t="str">
        <f t="shared" si="46"/>
        <v>V24</v>
      </c>
      <c r="AC410" s="4" t="s">
        <v>1355</v>
      </c>
      <c r="AE410" s="4">
        <v>1</v>
      </c>
      <c r="AI410" s="50" t="s">
        <v>1944</v>
      </c>
      <c r="AJ410" s="50"/>
      <c r="AK410" s="5" t="s">
        <v>504</v>
      </c>
      <c r="AL410" s="5" t="s">
        <v>1355</v>
      </c>
      <c r="AM410" s="5" t="s">
        <v>1355</v>
      </c>
      <c r="AN410" s="5" t="s">
        <v>1355</v>
      </c>
      <c r="AO410" s="5" t="s">
        <v>1355</v>
      </c>
      <c r="AP410" s="5" t="s">
        <v>1355</v>
      </c>
    </row>
    <row r="411" spans="1:42" ht="14.25" x14ac:dyDescent="0.2">
      <c r="A411" s="28" t="str">
        <f t="shared" si="44"/>
        <v>Seppo</v>
      </c>
      <c r="B411" t="str">
        <f t="shared" si="48"/>
        <v>Hiltunen</v>
      </c>
      <c r="C411" s="56" t="s">
        <v>712</v>
      </c>
      <c r="D411" t="s">
        <v>1930</v>
      </c>
      <c r="E411" t="s">
        <v>87</v>
      </c>
      <c r="H411" s="7" t="s">
        <v>229</v>
      </c>
      <c r="L411" s="5" t="s">
        <v>2683</v>
      </c>
      <c r="S411" s="1"/>
      <c r="W411" s="4">
        <v>22</v>
      </c>
      <c r="X411" s="4">
        <v>23</v>
      </c>
      <c r="Y411" s="4">
        <v>24</v>
      </c>
      <c r="AA411" s="4">
        <f t="shared" si="47"/>
        <v>24</v>
      </c>
      <c r="AB411" s="4" t="str">
        <f t="shared" si="46"/>
        <v>K24</v>
      </c>
      <c r="AC411" s="4" t="s">
        <v>1355</v>
      </c>
      <c r="AE411" s="4">
        <v>1</v>
      </c>
      <c r="AG411" s="4" t="s">
        <v>504</v>
      </c>
      <c r="AI411" s="50"/>
      <c r="AK411" s="5" t="s">
        <v>504</v>
      </c>
      <c r="AM411" s="5"/>
      <c r="AN411" s="5"/>
      <c r="AP411" s="5"/>
    </row>
    <row r="412" spans="1:42" ht="14.25" x14ac:dyDescent="0.2">
      <c r="A412" s="28" t="str">
        <f t="shared" si="44"/>
        <v>Antti</v>
      </c>
      <c r="B412" t="str">
        <f t="shared" si="48"/>
        <v>Saarinen</v>
      </c>
      <c r="C412" s="56" t="s">
        <v>1931</v>
      </c>
      <c r="D412" t="s">
        <v>1932</v>
      </c>
      <c r="E412" t="s">
        <v>87</v>
      </c>
      <c r="H412" s="7" t="s">
        <v>229</v>
      </c>
      <c r="L412" s="5" t="s">
        <v>2684</v>
      </c>
      <c r="S412" s="1"/>
      <c r="W412" s="4">
        <v>22</v>
      </c>
      <c r="X412" s="4">
        <v>23</v>
      </c>
      <c r="Y412" s="4">
        <v>24</v>
      </c>
      <c r="AA412" s="4">
        <f t="shared" si="47"/>
        <v>24</v>
      </c>
      <c r="AB412" s="4" t="str">
        <f t="shared" si="46"/>
        <v>K24</v>
      </c>
      <c r="AC412" s="4" t="s">
        <v>1355</v>
      </c>
      <c r="AE412" s="4">
        <v>1</v>
      </c>
      <c r="AI412" s="50"/>
      <c r="AK412" s="5" t="s">
        <v>504</v>
      </c>
      <c r="AM412" s="5"/>
      <c r="AN412" s="5"/>
      <c r="AP412" s="5"/>
    </row>
    <row r="413" spans="1:42" ht="14.25" x14ac:dyDescent="0.2">
      <c r="A413" s="28" t="str">
        <f t="shared" si="44"/>
        <v>Seppo</v>
      </c>
      <c r="B413" t="str">
        <f t="shared" si="48"/>
        <v>Juurikko</v>
      </c>
      <c r="C413" s="56" t="s">
        <v>3426</v>
      </c>
      <c r="D413" t="s">
        <v>1933</v>
      </c>
      <c r="E413" t="s">
        <v>87</v>
      </c>
      <c r="H413" s="7" t="s">
        <v>229</v>
      </c>
      <c r="L413" s="5" t="s">
        <v>2685</v>
      </c>
      <c r="S413" s="1"/>
      <c r="W413" s="4">
        <v>22</v>
      </c>
      <c r="X413" s="4">
        <v>23</v>
      </c>
      <c r="AA413" s="4">
        <f t="shared" si="47"/>
        <v>23</v>
      </c>
      <c r="AB413" s="4" t="str">
        <f t="shared" si="46"/>
        <v>K23</v>
      </c>
      <c r="AC413" s="4" t="s">
        <v>1355</v>
      </c>
      <c r="AE413" s="4">
        <v>1</v>
      </c>
      <c r="AI413" s="50"/>
      <c r="AK413" s="5" t="s">
        <v>504</v>
      </c>
      <c r="AM413" s="5"/>
      <c r="AN413" s="5"/>
      <c r="AP413" s="5"/>
    </row>
    <row r="414" spans="1:42" ht="14.25" x14ac:dyDescent="0.2">
      <c r="A414" s="28" t="str">
        <f t="shared" si="44"/>
        <v>Roosa</v>
      </c>
      <c r="B414" t="str">
        <f t="shared" si="48"/>
        <v>Nieminen</v>
      </c>
      <c r="C414" s="56" t="s">
        <v>1934</v>
      </c>
      <c r="D414" t="s">
        <v>1935</v>
      </c>
      <c r="E414" t="s">
        <v>87</v>
      </c>
      <c r="H414" s="7" t="s">
        <v>229</v>
      </c>
      <c r="L414" s="5" t="s">
        <v>2686</v>
      </c>
      <c r="S414" s="1"/>
      <c r="W414" s="4">
        <v>22</v>
      </c>
      <c r="AA414" s="4">
        <f t="shared" si="47"/>
        <v>22</v>
      </c>
      <c r="AB414" s="4" t="str">
        <f t="shared" si="46"/>
        <v>K22</v>
      </c>
      <c r="AC414" s="4" t="s">
        <v>1355</v>
      </c>
      <c r="AE414" s="4">
        <v>1</v>
      </c>
      <c r="AI414" s="50"/>
      <c r="AK414" s="5" t="s">
        <v>504</v>
      </c>
      <c r="AM414" s="5"/>
      <c r="AN414" s="5"/>
      <c r="AP414" s="5"/>
    </row>
    <row r="415" spans="1:42" ht="14.25" x14ac:dyDescent="0.2">
      <c r="A415" s="28" t="str">
        <f t="shared" si="44"/>
        <v>Suvi</v>
      </c>
      <c r="B415" t="str">
        <f t="shared" si="48"/>
        <v>Aaltonen</v>
      </c>
      <c r="C415" s="56" t="s">
        <v>1936</v>
      </c>
      <c r="D415" t="s">
        <v>1937</v>
      </c>
      <c r="E415" t="s">
        <v>87</v>
      </c>
      <c r="H415" s="7" t="s">
        <v>229</v>
      </c>
      <c r="L415" s="5" t="s">
        <v>2687</v>
      </c>
      <c r="S415" s="1"/>
      <c r="W415" s="4">
        <v>22</v>
      </c>
      <c r="Y415" s="4">
        <v>24</v>
      </c>
      <c r="AA415" s="4">
        <f t="shared" si="47"/>
        <v>24</v>
      </c>
      <c r="AB415" s="4" t="str">
        <f t="shared" si="46"/>
        <v>K24</v>
      </c>
      <c r="AC415" s="4" t="s">
        <v>1355</v>
      </c>
      <c r="AE415" s="4">
        <v>1</v>
      </c>
      <c r="AI415" s="50"/>
      <c r="AK415" s="5" t="s">
        <v>504</v>
      </c>
      <c r="AM415" s="5"/>
      <c r="AN415" s="5"/>
      <c r="AP415" s="5"/>
    </row>
    <row r="416" spans="1:42" ht="14.25" x14ac:dyDescent="0.2">
      <c r="A416" s="28" t="str">
        <f>IF(ISERR(FIND(" ",D416)),"",LEFT(D416,FIND(" ",D416)-1))</f>
        <v>Mikael</v>
      </c>
      <c r="B416" t="str">
        <f>TRIM(RIGHT(SUBSTITUTE(D416," ",REPT(" ",LEN(D416))),LEN(D416)))</f>
        <v>Lehto</v>
      </c>
      <c r="C416" s="56" t="s">
        <v>1956</v>
      </c>
      <c r="D416" t="s">
        <v>2032</v>
      </c>
      <c r="E416" t="s">
        <v>92</v>
      </c>
      <c r="G416" s="7" t="s">
        <v>228</v>
      </c>
      <c r="L416" s="5" t="s">
        <v>2688</v>
      </c>
      <c r="S416" s="1"/>
      <c r="X416" s="4">
        <v>23</v>
      </c>
      <c r="AA416" s="4">
        <f t="shared" si="47"/>
        <v>23</v>
      </c>
      <c r="AB416" s="4" t="str">
        <f t="shared" ref="AB416:AB421" si="49">CONCATENATE(G416,H416,AA416)</f>
        <v>V23</v>
      </c>
      <c r="AC416" s="4" t="s">
        <v>1355</v>
      </c>
      <c r="AE416" s="4">
        <v>1</v>
      </c>
      <c r="AI416" s="50" t="s">
        <v>2028</v>
      </c>
      <c r="AK416" s="5" t="s">
        <v>504</v>
      </c>
      <c r="AL416" s="5" t="s">
        <v>1355</v>
      </c>
      <c r="AM416" s="4" t="s">
        <v>1355</v>
      </c>
      <c r="AN416" s="4" t="s">
        <v>1355</v>
      </c>
      <c r="AO416" s="5" t="s">
        <v>1355</v>
      </c>
      <c r="AP416" s="5" t="s">
        <v>1355</v>
      </c>
    </row>
    <row r="417" spans="1:42" ht="14.25" x14ac:dyDescent="0.2">
      <c r="A417" s="28" t="str">
        <f>IF(ISERR(FIND(" ",D417)),"",LEFT(D417,FIND(" ",D417)-1))</f>
        <v>Matias</v>
      </c>
      <c r="B417" t="str">
        <f>TRIM(RIGHT(SUBSTITUTE(D417," ",REPT(" ",LEN(D417))),LEN(D417)))</f>
        <v>Paloniemi</v>
      </c>
      <c r="C417" s="56" t="s">
        <v>1957</v>
      </c>
      <c r="D417" t="s">
        <v>2048</v>
      </c>
      <c r="E417" t="s">
        <v>92</v>
      </c>
      <c r="G417" s="7" t="s">
        <v>228</v>
      </c>
      <c r="L417" s="5" t="s">
        <v>2688</v>
      </c>
      <c r="S417" s="1"/>
      <c r="X417" s="4">
        <v>23</v>
      </c>
      <c r="AA417" s="4">
        <f t="shared" si="47"/>
        <v>23</v>
      </c>
      <c r="AB417" s="4" t="str">
        <f t="shared" si="49"/>
        <v>V23</v>
      </c>
      <c r="AC417" s="4" t="s">
        <v>1355</v>
      </c>
      <c r="AE417" s="4">
        <v>1</v>
      </c>
      <c r="AJ417" s="50" t="s">
        <v>1957</v>
      </c>
      <c r="AK417" s="5" t="s">
        <v>504</v>
      </c>
      <c r="AP417" s="5"/>
    </row>
    <row r="418" spans="1:42" ht="14.25" x14ac:dyDescent="0.2">
      <c r="A418" s="28" t="str">
        <f t="shared" si="44"/>
        <v>Joni</v>
      </c>
      <c r="B418" t="str">
        <f t="shared" si="48"/>
        <v>Leino</v>
      </c>
      <c r="C418" s="56" t="s">
        <v>1831</v>
      </c>
      <c r="D418" t="s">
        <v>1952</v>
      </c>
      <c r="E418" t="s">
        <v>1953</v>
      </c>
      <c r="H418" s="7" t="s">
        <v>229</v>
      </c>
      <c r="L418" s="5" t="s">
        <v>2689</v>
      </c>
      <c r="S418" s="1"/>
      <c r="W418" s="4">
        <v>22</v>
      </c>
      <c r="Y418" s="4">
        <v>24</v>
      </c>
      <c r="AA418" s="4">
        <f t="shared" si="47"/>
        <v>24</v>
      </c>
      <c r="AB418" s="4" t="str">
        <f t="shared" si="49"/>
        <v>K24</v>
      </c>
      <c r="AC418" s="4" t="s">
        <v>1355</v>
      </c>
      <c r="AE418" s="4">
        <v>1</v>
      </c>
      <c r="AG418" s="4" t="s">
        <v>504</v>
      </c>
      <c r="AI418" s="50"/>
      <c r="AK418" s="5" t="s">
        <v>504</v>
      </c>
      <c r="AM418" s="5"/>
      <c r="AN418" s="5"/>
      <c r="AP418" s="5"/>
    </row>
    <row r="419" spans="1:42" ht="14.25" x14ac:dyDescent="0.2">
      <c r="A419" s="28" t="str">
        <f t="shared" si="44"/>
        <v>Sami</v>
      </c>
      <c r="B419" t="str">
        <f t="shared" si="48"/>
        <v>Järvinen</v>
      </c>
      <c r="C419" s="56" t="s">
        <v>1954</v>
      </c>
      <c r="D419" t="s">
        <v>1955</v>
      </c>
      <c r="E419" t="s">
        <v>87</v>
      </c>
      <c r="H419" s="7" t="s">
        <v>229</v>
      </c>
      <c r="L419" s="5" t="s">
        <v>2689</v>
      </c>
      <c r="S419" s="1"/>
      <c r="W419" s="4">
        <v>22</v>
      </c>
      <c r="AA419" s="4">
        <f t="shared" si="47"/>
        <v>22</v>
      </c>
      <c r="AB419" s="4" t="str">
        <f t="shared" si="49"/>
        <v>K22</v>
      </c>
      <c r="AC419" s="4" t="s">
        <v>1355</v>
      </c>
      <c r="AE419" s="4">
        <v>1</v>
      </c>
      <c r="AK419" s="5" t="s">
        <v>504</v>
      </c>
      <c r="AP419" s="5"/>
    </row>
    <row r="420" spans="1:42" ht="14.25" x14ac:dyDescent="0.2">
      <c r="A420" s="28" t="str">
        <f t="shared" si="44"/>
        <v>Mirja</v>
      </c>
      <c r="B420" t="str">
        <f t="shared" si="48"/>
        <v>Varén</v>
      </c>
      <c r="C420" s="56" t="s">
        <v>1959</v>
      </c>
      <c r="D420" t="s">
        <v>1960</v>
      </c>
      <c r="E420" t="s">
        <v>90</v>
      </c>
      <c r="H420" s="7" t="s">
        <v>229</v>
      </c>
      <c r="L420" s="5" t="s">
        <v>2690</v>
      </c>
      <c r="S420" s="1"/>
      <c r="W420" s="4">
        <v>22</v>
      </c>
      <c r="Y420" s="4">
        <v>24</v>
      </c>
      <c r="AA420" s="4">
        <f t="shared" si="47"/>
        <v>24</v>
      </c>
      <c r="AB420" s="4" t="str">
        <f t="shared" si="49"/>
        <v>K24</v>
      </c>
      <c r="AC420" s="4" t="s">
        <v>1355</v>
      </c>
      <c r="AE420" s="4">
        <v>1</v>
      </c>
      <c r="AK420" s="5" t="s">
        <v>504</v>
      </c>
      <c r="AP420" s="5"/>
    </row>
    <row r="421" spans="1:42" ht="14.25" x14ac:dyDescent="0.2">
      <c r="A421" s="28" t="str">
        <f t="shared" si="44"/>
        <v>Suvi</v>
      </c>
      <c r="B421" t="str">
        <f t="shared" si="48"/>
        <v>Laukkanen</v>
      </c>
      <c r="C421" s="56" t="s">
        <v>1963</v>
      </c>
      <c r="D421" t="s">
        <v>1962</v>
      </c>
      <c r="E421" t="s">
        <v>87</v>
      </c>
      <c r="H421" s="7" t="s">
        <v>229</v>
      </c>
      <c r="L421" s="5" t="s">
        <v>2691</v>
      </c>
      <c r="S421" s="1"/>
      <c r="W421" s="4">
        <v>22</v>
      </c>
      <c r="AA421" s="4">
        <f t="shared" si="47"/>
        <v>22</v>
      </c>
      <c r="AB421" s="4" t="str">
        <f t="shared" si="49"/>
        <v>K22</v>
      </c>
      <c r="AC421" s="4" t="s">
        <v>1355</v>
      </c>
      <c r="AE421" s="4">
        <v>1</v>
      </c>
      <c r="AK421" s="5" t="s">
        <v>504</v>
      </c>
      <c r="AP421" s="5"/>
    </row>
    <row r="422" spans="1:42" ht="14.25" x14ac:dyDescent="0.2">
      <c r="A422" s="28" t="str">
        <f>IF(ISERR(FIND(" ",D422)),"",LEFT(D422,FIND(" ",D422)-1))</f>
        <v>Sara</v>
      </c>
      <c r="B422" t="str">
        <f>TRIM(RIGHT(SUBSTITUTE(D422," ",REPT(" ",LEN(D422))),LEN(D422)))</f>
        <v>Chetrick</v>
      </c>
      <c r="C422" s="56" t="s">
        <v>1967</v>
      </c>
      <c r="D422" t="s">
        <v>1966</v>
      </c>
      <c r="G422" s="7" t="s">
        <v>228</v>
      </c>
      <c r="L422" s="5" t="s">
        <v>2691</v>
      </c>
      <c r="S422" s="1"/>
      <c r="AA422" s="4">
        <f t="shared" si="47"/>
        <v>0</v>
      </c>
      <c r="AE422" s="4">
        <v>1</v>
      </c>
      <c r="AJ422" s="50" t="s">
        <v>1967</v>
      </c>
      <c r="AK422" s="5" t="s">
        <v>504</v>
      </c>
      <c r="AP422" s="5"/>
    </row>
    <row r="423" spans="1:42" ht="14.25" x14ac:dyDescent="0.2">
      <c r="A423" s="28" t="str">
        <f t="shared" si="44"/>
        <v>Outi</v>
      </c>
      <c r="B423" t="str">
        <f t="shared" si="48"/>
        <v>Hilgert</v>
      </c>
      <c r="C423" s="56" t="s">
        <v>1965</v>
      </c>
      <c r="D423" t="s">
        <v>1964</v>
      </c>
      <c r="E423" t="s">
        <v>87</v>
      </c>
      <c r="G423" s="7" t="s">
        <v>228</v>
      </c>
      <c r="L423" s="5" t="s">
        <v>2692</v>
      </c>
      <c r="Q423" s="6">
        <v>45550</v>
      </c>
      <c r="S423" s="1"/>
      <c r="W423" s="4">
        <v>22</v>
      </c>
      <c r="Y423" s="4">
        <v>24</v>
      </c>
      <c r="AA423" s="4">
        <f t="shared" si="47"/>
        <v>24</v>
      </c>
      <c r="AB423" s="4" t="str">
        <f>CONCATENATE(G423,H423,AA423)</f>
        <v>V24</v>
      </c>
      <c r="AC423" s="4" t="s">
        <v>1355</v>
      </c>
      <c r="AE423" s="4">
        <v>1</v>
      </c>
      <c r="AI423" s="50" t="s">
        <v>1965</v>
      </c>
      <c r="AK423" s="5" t="s">
        <v>504</v>
      </c>
      <c r="AL423" s="5" t="s">
        <v>1355</v>
      </c>
      <c r="AM423" s="4" t="s">
        <v>1355</v>
      </c>
      <c r="AN423" s="4" t="s">
        <v>1355</v>
      </c>
      <c r="AO423" s="5" t="s">
        <v>1355</v>
      </c>
      <c r="AP423" s="5" t="s">
        <v>1355</v>
      </c>
    </row>
    <row r="424" spans="1:42" ht="14.25" x14ac:dyDescent="0.2">
      <c r="A424" s="28" t="s">
        <v>2105</v>
      </c>
      <c r="B424" t="str">
        <f t="shared" si="48"/>
        <v>Herva</v>
      </c>
      <c r="C424" s="56" t="s">
        <v>1338</v>
      </c>
      <c r="D424" t="s">
        <v>2104</v>
      </c>
      <c r="E424" t="s">
        <v>92</v>
      </c>
      <c r="G424" s="7" t="s">
        <v>228</v>
      </c>
      <c r="L424" s="5" t="s">
        <v>2692</v>
      </c>
      <c r="S424" s="1"/>
      <c r="X424" s="4">
        <v>23</v>
      </c>
      <c r="AA424" s="4">
        <f t="shared" si="47"/>
        <v>23</v>
      </c>
      <c r="AB424" s="4" t="str">
        <f>CONCATENATE(G424,H424,AA424)</f>
        <v>V23</v>
      </c>
      <c r="AE424" s="4">
        <v>1</v>
      </c>
      <c r="AG424" s="4" t="s">
        <v>504</v>
      </c>
      <c r="AJ424" s="50" t="s">
        <v>1338</v>
      </c>
      <c r="AK424" s="5" t="s">
        <v>504</v>
      </c>
      <c r="AP424" s="5"/>
    </row>
    <row r="425" spans="1:42" ht="14.25" x14ac:dyDescent="0.2">
      <c r="A425" s="28" t="s">
        <v>2105</v>
      </c>
      <c r="B425" t="str">
        <f t="shared" si="48"/>
        <v>Viita</v>
      </c>
      <c r="C425" s="56" t="s">
        <v>2213</v>
      </c>
      <c r="D425" t="s">
        <v>2212</v>
      </c>
      <c r="G425" s="7" t="s">
        <v>228</v>
      </c>
      <c r="L425" s="5" t="s">
        <v>2693</v>
      </c>
      <c r="S425" s="1"/>
      <c r="X425" s="4">
        <v>23</v>
      </c>
      <c r="Y425" s="4">
        <v>24</v>
      </c>
      <c r="AA425" s="4">
        <f t="shared" si="47"/>
        <v>24</v>
      </c>
      <c r="AB425" s="4" t="str">
        <f>CONCATENATE(G425,H425,AA425)</f>
        <v>V24</v>
      </c>
      <c r="AE425" s="4">
        <v>1</v>
      </c>
      <c r="AI425" s="50" t="s">
        <v>2213</v>
      </c>
      <c r="AJ425" s="50"/>
      <c r="AK425" s="5" t="s">
        <v>504</v>
      </c>
      <c r="AL425" s="5" t="s">
        <v>1355</v>
      </c>
      <c r="AM425" s="4" t="s">
        <v>1355</v>
      </c>
      <c r="AN425" s="4" t="s">
        <v>1355</v>
      </c>
      <c r="AO425" s="5" t="s">
        <v>1355</v>
      </c>
      <c r="AP425" s="5" t="s">
        <v>1355</v>
      </c>
    </row>
    <row r="426" spans="1:42" ht="14.25" x14ac:dyDescent="0.2">
      <c r="A426" s="28" t="str">
        <f t="shared" si="44"/>
        <v>Jussi</v>
      </c>
      <c r="B426" t="str">
        <f t="shared" si="48"/>
        <v>Koskimaa</v>
      </c>
      <c r="C426" s="56" t="s">
        <v>2026</v>
      </c>
      <c r="D426" t="s">
        <v>2023</v>
      </c>
      <c r="E426" t="s">
        <v>88</v>
      </c>
      <c r="H426" s="7" t="s">
        <v>229</v>
      </c>
      <c r="L426" s="5" t="s">
        <v>2694</v>
      </c>
      <c r="S426" s="1"/>
      <c r="W426" s="4">
        <v>22</v>
      </c>
      <c r="Y426" s="4">
        <v>24</v>
      </c>
      <c r="AA426" s="4">
        <f t="shared" si="47"/>
        <v>24</v>
      </c>
      <c r="AB426" s="4" t="str">
        <f>CONCATENATE(G426,H426,AA426)</f>
        <v>K24</v>
      </c>
      <c r="AC426" s="4" t="s">
        <v>1355</v>
      </c>
      <c r="AE426" s="4">
        <v>1</v>
      </c>
      <c r="AK426" s="5" t="s">
        <v>504</v>
      </c>
      <c r="AP426" s="5"/>
    </row>
    <row r="427" spans="1:42" ht="14.25" x14ac:dyDescent="0.2">
      <c r="A427" s="28" t="str">
        <f t="shared" si="44"/>
        <v>Tiina</v>
      </c>
      <c r="B427" t="str">
        <f t="shared" si="48"/>
        <v>Takala</v>
      </c>
      <c r="C427" s="56" t="s">
        <v>2025</v>
      </c>
      <c r="D427" t="s">
        <v>2024</v>
      </c>
      <c r="E427" t="s">
        <v>87</v>
      </c>
      <c r="H427" s="7" t="s">
        <v>229</v>
      </c>
      <c r="L427" s="5" t="s">
        <v>2695</v>
      </c>
      <c r="S427" s="1"/>
      <c r="W427" s="4">
        <v>22</v>
      </c>
      <c r="AA427" s="4">
        <f t="shared" si="47"/>
        <v>22</v>
      </c>
      <c r="AB427" s="4" t="str">
        <f>CONCATENATE(G427,H427,AA427)</f>
        <v>K22</v>
      </c>
      <c r="AC427" s="4" t="s">
        <v>1355</v>
      </c>
      <c r="AE427" s="4">
        <v>1</v>
      </c>
      <c r="AK427" s="5" t="s">
        <v>504</v>
      </c>
      <c r="AP427" s="5"/>
    </row>
    <row r="428" spans="1:42" ht="14.25" x14ac:dyDescent="0.2">
      <c r="A428" s="28" t="str">
        <f t="shared" si="44"/>
        <v>Tiina</v>
      </c>
      <c r="B428" t="str">
        <f t="shared" si="48"/>
        <v>Juvonen</v>
      </c>
      <c r="C428" s="56" t="s">
        <v>2057</v>
      </c>
      <c r="D428" t="s">
        <v>2058</v>
      </c>
      <c r="E428" t="s">
        <v>889</v>
      </c>
      <c r="G428" s="7" t="s">
        <v>228</v>
      </c>
      <c r="L428" s="5" t="s">
        <v>2696</v>
      </c>
      <c r="S428" s="1"/>
      <c r="AA428" s="4">
        <f t="shared" si="47"/>
        <v>0</v>
      </c>
      <c r="AE428" s="4">
        <v>1</v>
      </c>
      <c r="AI428" s="50" t="s">
        <v>2057</v>
      </c>
      <c r="AK428" s="5" t="s">
        <v>504</v>
      </c>
      <c r="AL428" s="5" t="s">
        <v>1355</v>
      </c>
      <c r="AM428" s="4" t="s">
        <v>1355</v>
      </c>
      <c r="AN428" s="4" t="s">
        <v>1355</v>
      </c>
      <c r="AO428" s="5" t="s">
        <v>1355</v>
      </c>
      <c r="AP428" s="4" t="s">
        <v>1355</v>
      </c>
    </row>
    <row r="429" spans="1:42" ht="14.25" x14ac:dyDescent="0.2">
      <c r="A429" s="28" t="str">
        <f t="shared" si="44"/>
        <v>Aura</v>
      </c>
      <c r="B429" t="str">
        <f t="shared" si="48"/>
        <v>Salonpää</v>
      </c>
      <c r="C429" s="56" t="s">
        <v>939</v>
      </c>
      <c r="D429" t="s">
        <v>2030</v>
      </c>
      <c r="E429" t="s">
        <v>87</v>
      </c>
      <c r="H429" s="7" t="s">
        <v>229</v>
      </c>
      <c r="L429" s="5" t="s">
        <v>2697</v>
      </c>
      <c r="S429" s="1"/>
      <c r="X429" s="4">
        <v>23</v>
      </c>
      <c r="AA429" s="4">
        <f t="shared" si="47"/>
        <v>23</v>
      </c>
      <c r="AB429" s="4" t="str">
        <f t="shared" ref="AB429:AB448" si="50">CONCATENATE(G429,H429,AA429)</f>
        <v>K23</v>
      </c>
      <c r="AC429" s="4" t="s">
        <v>1355</v>
      </c>
      <c r="AE429" s="4">
        <v>1</v>
      </c>
      <c r="AG429" s="4" t="s">
        <v>504</v>
      </c>
      <c r="AK429" s="5" t="s">
        <v>504</v>
      </c>
      <c r="AP429" s="5"/>
    </row>
    <row r="430" spans="1:42" ht="14.25" x14ac:dyDescent="0.2">
      <c r="A430" s="28" t="str">
        <f t="shared" si="44"/>
        <v>Erika</v>
      </c>
      <c r="B430" t="str">
        <f t="shared" si="48"/>
        <v>Lehtonen</v>
      </c>
      <c r="C430" s="56" t="s">
        <v>2003</v>
      </c>
      <c r="D430" t="s">
        <v>2002</v>
      </c>
      <c r="E430" t="s">
        <v>106</v>
      </c>
      <c r="H430" s="7" t="s">
        <v>229</v>
      </c>
      <c r="L430" s="5" t="s">
        <v>2698</v>
      </c>
      <c r="S430" s="1"/>
      <c r="X430" s="4">
        <v>23</v>
      </c>
      <c r="AA430" s="4">
        <f t="shared" si="47"/>
        <v>23</v>
      </c>
      <c r="AB430" s="4" t="str">
        <f t="shared" si="50"/>
        <v>K23</v>
      </c>
      <c r="AC430" s="4" t="s">
        <v>1355</v>
      </c>
      <c r="AE430" s="4">
        <v>1</v>
      </c>
      <c r="AG430" s="4" t="s">
        <v>504</v>
      </c>
      <c r="AK430" s="5" t="s">
        <v>504</v>
      </c>
      <c r="AP430" s="5"/>
    </row>
    <row r="431" spans="1:42" ht="14.25" x14ac:dyDescent="0.2">
      <c r="A431" s="28" t="str">
        <f t="shared" si="44"/>
        <v>Pia</v>
      </c>
      <c r="B431" t="str">
        <f t="shared" si="48"/>
        <v>Ursin</v>
      </c>
      <c r="C431" s="56" t="s">
        <v>1947</v>
      </c>
      <c r="D431" t="s">
        <v>2031</v>
      </c>
      <c r="E431" t="s">
        <v>86</v>
      </c>
      <c r="H431" s="7" t="s">
        <v>229</v>
      </c>
      <c r="L431" s="5" t="s">
        <v>2699</v>
      </c>
      <c r="S431" s="1"/>
      <c r="X431" s="4">
        <v>23</v>
      </c>
      <c r="Y431" s="4">
        <v>24</v>
      </c>
      <c r="AA431" s="4">
        <f t="shared" si="47"/>
        <v>24</v>
      </c>
      <c r="AB431" s="4" t="str">
        <f t="shared" si="50"/>
        <v>K24</v>
      </c>
      <c r="AC431" s="4" t="s">
        <v>1355</v>
      </c>
      <c r="AE431" s="4">
        <v>1</v>
      </c>
      <c r="AG431" s="4" t="s">
        <v>504</v>
      </c>
      <c r="AK431" s="5" t="s">
        <v>504</v>
      </c>
      <c r="AP431" s="5"/>
    </row>
    <row r="432" spans="1:42" ht="14.25" x14ac:dyDescent="0.2">
      <c r="A432" s="28" t="str">
        <f t="shared" si="44"/>
        <v>Ronja</v>
      </c>
      <c r="B432" t="str">
        <f t="shared" si="48"/>
        <v>Saris</v>
      </c>
      <c r="C432" s="56" t="s">
        <v>2034</v>
      </c>
      <c r="D432" t="s">
        <v>2035</v>
      </c>
      <c r="E432" t="s">
        <v>88</v>
      </c>
      <c r="H432" s="7" t="s">
        <v>229</v>
      </c>
      <c r="L432" s="5" t="s">
        <v>2700</v>
      </c>
      <c r="S432" s="1"/>
      <c r="X432" s="4">
        <v>23</v>
      </c>
      <c r="AA432" s="4">
        <f t="shared" si="47"/>
        <v>23</v>
      </c>
      <c r="AB432" s="4" t="str">
        <f t="shared" si="50"/>
        <v>K23</v>
      </c>
      <c r="AC432" s="4" t="s">
        <v>1355</v>
      </c>
      <c r="AE432" s="4">
        <v>1</v>
      </c>
      <c r="AK432" s="5" t="s">
        <v>504</v>
      </c>
      <c r="AP432" s="5"/>
    </row>
    <row r="433" spans="1:42" ht="14.25" x14ac:dyDescent="0.2">
      <c r="A433" s="28" t="str">
        <f t="shared" si="44"/>
        <v>Jani</v>
      </c>
      <c r="B433" t="str">
        <f t="shared" si="48"/>
        <v>Kallio</v>
      </c>
      <c r="C433" s="56" t="s">
        <v>2036</v>
      </c>
      <c r="D433" t="s">
        <v>2037</v>
      </c>
      <c r="E433" t="s">
        <v>88</v>
      </c>
      <c r="H433" s="7" t="s">
        <v>229</v>
      </c>
      <c r="L433" s="5" t="s">
        <v>2701</v>
      </c>
      <c r="S433" s="1"/>
      <c r="X433" s="4">
        <v>23</v>
      </c>
      <c r="AA433" s="4">
        <f t="shared" si="47"/>
        <v>23</v>
      </c>
      <c r="AB433" s="4" t="str">
        <f t="shared" si="50"/>
        <v>K23</v>
      </c>
      <c r="AC433" s="4" t="s">
        <v>1355</v>
      </c>
      <c r="AE433" s="4">
        <v>1</v>
      </c>
      <c r="AK433" s="5" t="s">
        <v>504</v>
      </c>
      <c r="AP433" s="5"/>
    </row>
    <row r="434" spans="1:42" ht="14.25" x14ac:dyDescent="0.2">
      <c r="A434" s="28" t="str">
        <f t="shared" si="44"/>
        <v>Pauliina</v>
      </c>
      <c r="B434" t="str">
        <f t="shared" si="48"/>
        <v>Pellava</v>
      </c>
      <c r="C434" s="56" t="s">
        <v>2041</v>
      </c>
      <c r="D434" t="s">
        <v>2040</v>
      </c>
      <c r="E434" t="s">
        <v>87</v>
      </c>
      <c r="G434" s="7" t="s">
        <v>228</v>
      </c>
      <c r="L434" s="5" t="s">
        <v>2699</v>
      </c>
      <c r="S434" s="1"/>
      <c r="X434" s="4">
        <v>23</v>
      </c>
      <c r="Y434" s="4">
        <v>24</v>
      </c>
      <c r="AA434" s="4">
        <f t="shared" si="47"/>
        <v>24</v>
      </c>
      <c r="AB434" s="4" t="str">
        <f t="shared" si="50"/>
        <v>V24</v>
      </c>
      <c r="AC434" s="4" t="s">
        <v>1355</v>
      </c>
      <c r="AE434" s="4">
        <v>1</v>
      </c>
      <c r="AI434" s="50" t="s">
        <v>2041</v>
      </c>
      <c r="AK434" s="5" t="s">
        <v>504</v>
      </c>
      <c r="AL434" s="5" t="s">
        <v>1355</v>
      </c>
      <c r="AM434" s="4" t="s">
        <v>1355</v>
      </c>
      <c r="AN434" s="4" t="s">
        <v>1355</v>
      </c>
      <c r="AO434" s="5" t="s">
        <v>1355</v>
      </c>
      <c r="AP434" s="5" t="s">
        <v>1355</v>
      </c>
    </row>
    <row r="435" spans="1:42" ht="14.25" x14ac:dyDescent="0.2">
      <c r="A435" s="28" t="str">
        <f t="shared" si="44"/>
        <v>Olja</v>
      </c>
      <c r="B435" t="str">
        <f t="shared" si="48"/>
        <v>Grishpun</v>
      </c>
      <c r="C435" s="56" t="s">
        <v>2059</v>
      </c>
      <c r="D435" t="s">
        <v>2060</v>
      </c>
      <c r="H435" s="7" t="s">
        <v>229</v>
      </c>
      <c r="I435" s="7" t="s">
        <v>542</v>
      </c>
      <c r="L435" s="5" t="s">
        <v>2702</v>
      </c>
      <c r="S435" s="1"/>
      <c r="AA435" s="4">
        <f t="shared" si="47"/>
        <v>0</v>
      </c>
      <c r="AB435" s="4" t="str">
        <f t="shared" si="50"/>
        <v>K0</v>
      </c>
      <c r="AE435" s="4">
        <v>1</v>
      </c>
      <c r="AK435" s="5" t="s">
        <v>504</v>
      </c>
    </row>
    <row r="436" spans="1:42" ht="14.25" x14ac:dyDescent="0.2">
      <c r="A436" s="28" t="str">
        <f t="shared" si="44"/>
        <v>Marianne</v>
      </c>
      <c r="B436" t="str">
        <f t="shared" si="48"/>
        <v>Back</v>
      </c>
      <c r="C436" s="56" t="s">
        <v>2042</v>
      </c>
      <c r="D436" t="s">
        <v>2043</v>
      </c>
      <c r="G436" s="7" t="s">
        <v>228</v>
      </c>
      <c r="L436" s="5" t="s">
        <v>2702</v>
      </c>
      <c r="S436" s="1"/>
      <c r="AA436" s="4">
        <f t="shared" si="47"/>
        <v>0</v>
      </c>
      <c r="AB436" s="4" t="str">
        <f t="shared" si="50"/>
        <v>V0</v>
      </c>
      <c r="AE436" s="4">
        <v>1</v>
      </c>
      <c r="AI436" s="56" t="s">
        <v>2042</v>
      </c>
      <c r="AK436" s="5" t="s">
        <v>504</v>
      </c>
      <c r="AL436" s="5" t="s">
        <v>1355</v>
      </c>
      <c r="AM436" s="4" t="s">
        <v>1355</v>
      </c>
      <c r="AN436" s="4" t="s">
        <v>1355</v>
      </c>
      <c r="AO436" s="5" t="s">
        <v>1355</v>
      </c>
      <c r="AP436" s="5" t="s">
        <v>1355</v>
      </c>
    </row>
    <row r="437" spans="1:42" ht="14.25" x14ac:dyDescent="0.2">
      <c r="A437" s="28" t="str">
        <f t="shared" si="44"/>
        <v>Mari</v>
      </c>
      <c r="B437" t="str">
        <f t="shared" si="48"/>
        <v>Levander</v>
      </c>
      <c r="C437" s="56" t="s">
        <v>2045</v>
      </c>
      <c r="D437" t="s">
        <v>2044</v>
      </c>
      <c r="E437" t="s">
        <v>87</v>
      </c>
      <c r="G437" s="7" t="s">
        <v>228</v>
      </c>
      <c r="L437" s="5" t="s">
        <v>2703</v>
      </c>
      <c r="S437" s="1"/>
      <c r="X437" s="4">
        <v>23</v>
      </c>
      <c r="Y437" s="4">
        <v>24</v>
      </c>
      <c r="AA437" s="4">
        <f t="shared" si="47"/>
        <v>24</v>
      </c>
      <c r="AB437" s="4" t="str">
        <f t="shared" si="50"/>
        <v>V24</v>
      </c>
      <c r="AE437" s="4">
        <v>1</v>
      </c>
      <c r="AI437" s="56" t="s">
        <v>2109</v>
      </c>
      <c r="AK437" s="5" t="s">
        <v>504</v>
      </c>
      <c r="AL437" s="5" t="s">
        <v>1355</v>
      </c>
      <c r="AM437" s="4" t="s">
        <v>1355</v>
      </c>
      <c r="AN437" s="4" t="s">
        <v>1355</v>
      </c>
      <c r="AO437" s="5" t="s">
        <v>1355</v>
      </c>
      <c r="AP437" s="5" t="s">
        <v>1355</v>
      </c>
    </row>
    <row r="438" spans="1:42" ht="14.25" x14ac:dyDescent="0.2">
      <c r="A438" s="28" t="str">
        <f t="shared" si="44"/>
        <v>Julia</v>
      </c>
      <c r="B438" t="str">
        <f t="shared" si="48"/>
        <v>Holmström</v>
      </c>
      <c r="C438" s="56" t="s">
        <v>1031</v>
      </c>
      <c r="D438" t="s">
        <v>2075</v>
      </c>
      <c r="E438" t="s">
        <v>2076</v>
      </c>
      <c r="H438" s="7" t="s">
        <v>229</v>
      </c>
      <c r="L438" s="5" t="s">
        <v>2704</v>
      </c>
      <c r="S438" s="1"/>
      <c r="X438" s="4">
        <v>23</v>
      </c>
      <c r="AA438" s="4">
        <f t="shared" si="47"/>
        <v>23</v>
      </c>
      <c r="AB438" s="4" t="str">
        <f t="shared" si="50"/>
        <v>K23</v>
      </c>
      <c r="AE438" s="4">
        <v>1</v>
      </c>
      <c r="AG438" s="4" t="s">
        <v>504</v>
      </c>
      <c r="AK438" s="5" t="s">
        <v>504</v>
      </c>
    </row>
    <row r="439" spans="1:42" ht="14.25" x14ac:dyDescent="0.2">
      <c r="A439" s="28" t="str">
        <f t="shared" si="44"/>
        <v>Anastasia</v>
      </c>
      <c r="B439" t="str">
        <f t="shared" si="48"/>
        <v>Hartikainen</v>
      </c>
      <c r="C439" s="56" t="s">
        <v>2074</v>
      </c>
      <c r="D439" t="s">
        <v>1252</v>
      </c>
      <c r="E439" t="s">
        <v>86</v>
      </c>
      <c r="H439" s="7" t="s">
        <v>229</v>
      </c>
      <c r="L439" s="5" t="s">
        <v>2705</v>
      </c>
      <c r="S439" s="1"/>
      <c r="X439" s="4">
        <v>23</v>
      </c>
      <c r="AA439" s="4">
        <f t="shared" si="47"/>
        <v>23</v>
      </c>
      <c r="AB439" s="4" t="str">
        <f t="shared" si="50"/>
        <v>K23</v>
      </c>
      <c r="AE439" s="4">
        <v>1</v>
      </c>
      <c r="AG439" s="4" t="s">
        <v>504</v>
      </c>
      <c r="AK439" s="5" t="s">
        <v>504</v>
      </c>
    </row>
    <row r="440" spans="1:42" ht="14.25" x14ac:dyDescent="0.2">
      <c r="A440" s="28" t="str">
        <f t="shared" si="44"/>
        <v>Ella-Mari</v>
      </c>
      <c r="B440" t="str">
        <f t="shared" si="48"/>
        <v>Peura</v>
      </c>
      <c r="C440" s="56" t="s">
        <v>2072</v>
      </c>
      <c r="D440" t="s">
        <v>2073</v>
      </c>
      <c r="E440" t="s">
        <v>95</v>
      </c>
      <c r="H440" s="7" t="s">
        <v>229</v>
      </c>
      <c r="L440" s="5" t="s">
        <v>2706</v>
      </c>
      <c r="S440" s="1"/>
      <c r="X440" s="4">
        <v>23</v>
      </c>
      <c r="AA440" s="4">
        <f t="shared" si="47"/>
        <v>23</v>
      </c>
      <c r="AB440" s="4" t="str">
        <f t="shared" si="50"/>
        <v>K23</v>
      </c>
      <c r="AE440" s="4">
        <v>1</v>
      </c>
      <c r="AK440" s="5" t="s">
        <v>504</v>
      </c>
    </row>
    <row r="441" spans="1:42" ht="14.25" x14ac:dyDescent="0.2">
      <c r="A441" s="28" t="str">
        <f t="shared" si="44"/>
        <v>Janika</v>
      </c>
      <c r="B441" t="str">
        <f t="shared" si="48"/>
        <v>Ruuska</v>
      </c>
      <c r="C441" s="56" t="s">
        <v>2078</v>
      </c>
      <c r="D441" t="s">
        <v>2099</v>
      </c>
      <c r="E441" t="s">
        <v>87</v>
      </c>
      <c r="G441" s="7" t="s">
        <v>228</v>
      </c>
      <c r="L441" s="5" t="s">
        <v>2707</v>
      </c>
      <c r="S441" s="1"/>
      <c r="X441" s="4">
        <v>23</v>
      </c>
      <c r="AA441" s="4">
        <f t="shared" si="47"/>
        <v>23</v>
      </c>
      <c r="AB441" s="4" t="str">
        <f t="shared" si="50"/>
        <v>V23</v>
      </c>
      <c r="AE441" s="4">
        <v>1</v>
      </c>
      <c r="AJ441" s="56" t="s">
        <v>2078</v>
      </c>
      <c r="AK441" s="5" t="s">
        <v>504</v>
      </c>
    </row>
    <row r="442" spans="1:42" ht="14.25" x14ac:dyDescent="0.2">
      <c r="A442" s="28" t="str">
        <f t="shared" si="44"/>
        <v>Mirjami</v>
      </c>
      <c r="B442" t="str">
        <f t="shared" si="48"/>
        <v>Järvinen</v>
      </c>
      <c r="C442" s="56" t="s">
        <v>2071</v>
      </c>
      <c r="D442" t="s">
        <v>2077</v>
      </c>
      <c r="E442" t="s">
        <v>88</v>
      </c>
      <c r="H442" s="7" t="s">
        <v>229</v>
      </c>
      <c r="L442" s="5" t="s">
        <v>2707</v>
      </c>
      <c r="S442" s="1"/>
      <c r="X442" s="4">
        <v>23</v>
      </c>
      <c r="AA442" s="4">
        <f t="shared" si="47"/>
        <v>23</v>
      </c>
      <c r="AB442" s="4" t="str">
        <f t="shared" si="50"/>
        <v>K23</v>
      </c>
      <c r="AE442" s="4">
        <v>1</v>
      </c>
      <c r="AK442" s="5" t="s">
        <v>504</v>
      </c>
    </row>
    <row r="443" spans="1:42" ht="14.25" x14ac:dyDescent="0.2">
      <c r="A443" s="28" t="str">
        <f t="shared" si="44"/>
        <v>Maiju</v>
      </c>
      <c r="B443" t="str">
        <f t="shared" si="48"/>
        <v>Niemelä</v>
      </c>
      <c r="C443" s="56" t="s">
        <v>1466</v>
      </c>
      <c r="D443" t="s">
        <v>1576</v>
      </c>
      <c r="E443" t="s">
        <v>87</v>
      </c>
      <c r="H443" s="7" t="s">
        <v>229</v>
      </c>
      <c r="L443" s="5" t="s">
        <v>2707</v>
      </c>
      <c r="S443" s="1"/>
      <c r="X443" s="4">
        <v>23</v>
      </c>
      <c r="AA443" s="4">
        <f t="shared" si="47"/>
        <v>23</v>
      </c>
      <c r="AB443" s="4" t="str">
        <f t="shared" si="50"/>
        <v>K23</v>
      </c>
      <c r="AE443" s="4">
        <v>1</v>
      </c>
      <c r="AG443" s="4" t="s">
        <v>504</v>
      </c>
      <c r="AK443" s="5" t="s">
        <v>504</v>
      </c>
    </row>
    <row r="444" spans="1:42" ht="14.25" x14ac:dyDescent="0.2">
      <c r="A444" s="28" t="str">
        <f t="shared" si="44"/>
        <v>Pia</v>
      </c>
      <c r="B444" t="str">
        <f t="shared" si="48"/>
        <v>Wichmann</v>
      </c>
      <c r="C444" s="56" t="s">
        <v>2079</v>
      </c>
      <c r="D444" t="s">
        <v>2080</v>
      </c>
      <c r="E444" t="s">
        <v>87</v>
      </c>
      <c r="G444" s="7" t="s">
        <v>228</v>
      </c>
      <c r="L444" s="5" t="s">
        <v>2708</v>
      </c>
      <c r="S444" s="1"/>
      <c r="X444" s="4">
        <v>23</v>
      </c>
      <c r="Y444" s="4">
        <v>24</v>
      </c>
      <c r="AA444" s="4">
        <f t="shared" si="47"/>
        <v>24</v>
      </c>
      <c r="AB444" s="4" t="str">
        <f t="shared" si="50"/>
        <v>V24</v>
      </c>
      <c r="AE444" s="4">
        <v>1</v>
      </c>
      <c r="AI444" s="56" t="s">
        <v>2079</v>
      </c>
      <c r="AK444" s="5" t="s">
        <v>504</v>
      </c>
      <c r="AL444" s="5" t="s">
        <v>1355</v>
      </c>
      <c r="AM444" s="4" t="s">
        <v>1355</v>
      </c>
      <c r="AN444" s="4" t="s">
        <v>1355</v>
      </c>
      <c r="AO444" s="5" t="s">
        <v>1355</v>
      </c>
      <c r="AP444" s="5" t="s">
        <v>1355</v>
      </c>
    </row>
    <row r="445" spans="1:42" ht="14.25" x14ac:dyDescent="0.2">
      <c r="A445" s="28" t="str">
        <f t="shared" si="44"/>
        <v>Anna</v>
      </c>
      <c r="B445" t="str">
        <f t="shared" si="48"/>
        <v>Hagfors</v>
      </c>
      <c r="C445" s="56" t="s">
        <v>2069</v>
      </c>
      <c r="D445" t="s">
        <v>2070</v>
      </c>
      <c r="E445" t="s">
        <v>87</v>
      </c>
      <c r="H445" s="7" t="s">
        <v>229</v>
      </c>
      <c r="L445" s="5" t="s">
        <v>2708</v>
      </c>
      <c r="S445" s="1"/>
      <c r="X445" s="4">
        <v>23</v>
      </c>
      <c r="AA445" s="4">
        <f t="shared" si="47"/>
        <v>23</v>
      </c>
      <c r="AB445" s="4" t="str">
        <f t="shared" si="50"/>
        <v>K23</v>
      </c>
      <c r="AE445" s="4">
        <v>1</v>
      </c>
      <c r="AK445" s="5" t="s">
        <v>504</v>
      </c>
    </row>
    <row r="446" spans="1:42" ht="14.25" x14ac:dyDescent="0.2">
      <c r="A446" s="28" t="str">
        <f t="shared" si="44"/>
        <v>Marko</v>
      </c>
      <c r="B446" t="str">
        <f t="shared" si="48"/>
        <v>Koivuperä</v>
      </c>
      <c r="C446" s="56" t="s">
        <v>2068</v>
      </c>
      <c r="D446" t="s">
        <v>2067</v>
      </c>
      <c r="E446" t="s">
        <v>90</v>
      </c>
      <c r="H446" s="7" t="s">
        <v>229</v>
      </c>
      <c r="L446" s="5" t="s">
        <v>2709</v>
      </c>
      <c r="S446" s="1"/>
      <c r="X446" s="4">
        <v>23</v>
      </c>
      <c r="AA446" s="4">
        <f t="shared" si="47"/>
        <v>23</v>
      </c>
      <c r="AB446" s="4" t="str">
        <f t="shared" si="50"/>
        <v>K23</v>
      </c>
      <c r="AE446" s="4">
        <v>1</v>
      </c>
      <c r="AK446" s="5" t="s">
        <v>504</v>
      </c>
    </row>
    <row r="447" spans="1:42" ht="14.25" x14ac:dyDescent="0.2">
      <c r="A447" s="28" t="str">
        <f t="shared" si="44"/>
        <v>Emma</v>
      </c>
      <c r="B447" t="str">
        <f t="shared" si="48"/>
        <v>Ylönen</v>
      </c>
      <c r="C447" s="56" t="s">
        <v>1315</v>
      </c>
      <c r="D447" t="s">
        <v>2096</v>
      </c>
      <c r="E447" t="s">
        <v>86</v>
      </c>
      <c r="G447" s="7" t="s">
        <v>228</v>
      </c>
      <c r="L447" s="5" t="s">
        <v>2712</v>
      </c>
      <c r="Q447" s="6">
        <v>44966</v>
      </c>
      <c r="S447" s="1"/>
      <c r="X447" s="4">
        <v>23</v>
      </c>
      <c r="Y447" s="4">
        <v>24</v>
      </c>
      <c r="AA447" s="4">
        <f t="shared" si="47"/>
        <v>24</v>
      </c>
      <c r="AB447" s="4" t="str">
        <f t="shared" si="50"/>
        <v>V24</v>
      </c>
      <c r="AE447" s="4">
        <v>1</v>
      </c>
      <c r="AI447" s="50" t="s">
        <v>2108</v>
      </c>
      <c r="AJ447" s="56"/>
      <c r="AK447" s="5" t="s">
        <v>504</v>
      </c>
      <c r="AL447" s="5" t="s">
        <v>1355</v>
      </c>
      <c r="AM447" s="4" t="s">
        <v>1355</v>
      </c>
      <c r="AN447" s="4" t="s">
        <v>1355</v>
      </c>
      <c r="AO447" s="5" t="s">
        <v>1355</v>
      </c>
      <c r="AP447" s="5" t="s">
        <v>1355</v>
      </c>
    </row>
    <row r="448" spans="1:42" ht="14.25" x14ac:dyDescent="0.2">
      <c r="A448" s="28" t="str">
        <f>IF(ISERR(FIND(" ",D448)),"",LEFT(D448,FIND(" ",D448)-1))</f>
        <v>Sofia</v>
      </c>
      <c r="B448" t="str">
        <f>TRIM(RIGHT(SUBSTITUTE(D448," ",REPT(" ",LEN(D448))),LEN(D448)))</f>
        <v>Nyberg</v>
      </c>
      <c r="C448" s="56" t="s">
        <v>2066</v>
      </c>
      <c r="D448" t="s">
        <v>2065</v>
      </c>
      <c r="E448" t="s">
        <v>1638</v>
      </c>
      <c r="H448" s="7" t="s">
        <v>229</v>
      </c>
      <c r="L448" s="5" t="s">
        <v>2710</v>
      </c>
      <c r="S448" s="1"/>
      <c r="X448" s="4">
        <v>23</v>
      </c>
      <c r="AA448" s="4">
        <f t="shared" si="47"/>
        <v>23</v>
      </c>
      <c r="AB448" s="4" t="str">
        <f t="shared" si="50"/>
        <v>K23</v>
      </c>
      <c r="AE448" s="4">
        <v>1</v>
      </c>
      <c r="AK448" s="5" t="s">
        <v>504</v>
      </c>
    </row>
    <row r="449" spans="1:42" ht="14.25" x14ac:dyDescent="0.2">
      <c r="A449" s="28" t="str">
        <f t="shared" si="44"/>
        <v>Patrick</v>
      </c>
      <c r="B449" t="str">
        <f t="shared" si="48"/>
        <v>Zilliacus</v>
      </c>
      <c r="C449" s="56" t="s">
        <v>2084</v>
      </c>
      <c r="D449" t="s">
        <v>2083</v>
      </c>
      <c r="E449" t="s">
        <v>87</v>
      </c>
      <c r="G449" s="7" t="s">
        <v>228</v>
      </c>
      <c r="L449" s="5" t="s">
        <v>2711</v>
      </c>
      <c r="S449" s="1"/>
      <c r="X449" s="4">
        <v>23</v>
      </c>
      <c r="AA449" s="4">
        <f t="shared" si="47"/>
        <v>23</v>
      </c>
      <c r="AB449" s="4" t="s">
        <v>2092</v>
      </c>
      <c r="AE449" s="4">
        <v>1</v>
      </c>
      <c r="AJ449" s="56" t="s">
        <v>2084</v>
      </c>
      <c r="AK449" s="5" t="s">
        <v>504</v>
      </c>
    </row>
    <row r="450" spans="1:42" ht="14.25" x14ac:dyDescent="0.2">
      <c r="A450" s="28" t="str">
        <f>IF(ISERR(FIND(" ",D450)),"",LEFT(D450,FIND(" ",D450)-1))</f>
        <v>Anssi</v>
      </c>
      <c r="B450" t="str">
        <f>TRIM(RIGHT(SUBSTITUTE(D450," ",REPT(" ",LEN(D450))),LEN(D450)))</f>
        <v>Kantola</v>
      </c>
      <c r="C450" s="56" t="s">
        <v>2098</v>
      </c>
      <c r="D450" t="s">
        <v>2097</v>
      </c>
      <c r="E450" t="s">
        <v>90</v>
      </c>
      <c r="H450" s="7" t="s">
        <v>229</v>
      </c>
      <c r="L450" s="5" t="s">
        <v>2712</v>
      </c>
      <c r="S450" s="1"/>
      <c r="X450" s="4">
        <v>23</v>
      </c>
      <c r="AA450" s="4">
        <f t="shared" si="47"/>
        <v>23</v>
      </c>
      <c r="AB450" s="4" t="str">
        <f t="shared" ref="AB450:AB481" si="51">CONCATENATE(G450,H450,AA450)</f>
        <v>K23</v>
      </c>
      <c r="AE450" s="4">
        <v>1</v>
      </c>
      <c r="AK450" s="5" t="s">
        <v>504</v>
      </c>
    </row>
    <row r="451" spans="1:42" ht="14.25" x14ac:dyDescent="0.2">
      <c r="A451" s="28" t="str">
        <f>IF(ISERR(FIND(" ",D451)),"",LEFT(D451,FIND(" ",D451)-1))</f>
        <v>Olli</v>
      </c>
      <c r="B451" t="str">
        <f>TRIM(RIGHT(SUBSTITUTE(D451," ",REPT(" ",LEN(D451))),LEN(D451)))</f>
        <v>Harjola</v>
      </c>
      <c r="C451" s="56" t="s">
        <v>2093</v>
      </c>
      <c r="D451" t="s">
        <v>2094</v>
      </c>
      <c r="E451" t="s">
        <v>87</v>
      </c>
      <c r="H451" s="7" t="s">
        <v>229</v>
      </c>
      <c r="L451" s="5" t="s">
        <v>2713</v>
      </c>
      <c r="S451" s="1"/>
      <c r="X451" s="4">
        <v>23</v>
      </c>
      <c r="AA451" s="4">
        <f t="shared" si="47"/>
        <v>23</v>
      </c>
      <c r="AB451" s="4" t="str">
        <f t="shared" si="51"/>
        <v>K23</v>
      </c>
      <c r="AE451" s="4">
        <v>1</v>
      </c>
      <c r="AK451" s="5" t="s">
        <v>504</v>
      </c>
    </row>
    <row r="452" spans="1:42" ht="14.25" x14ac:dyDescent="0.2">
      <c r="A452" s="28" t="str">
        <f t="shared" si="44"/>
        <v>Lotta</v>
      </c>
      <c r="B452" t="str">
        <f t="shared" si="48"/>
        <v>Suopohja</v>
      </c>
      <c r="C452" s="56" t="s">
        <v>2090</v>
      </c>
      <c r="D452" t="s">
        <v>2091</v>
      </c>
      <c r="E452" t="s">
        <v>90</v>
      </c>
      <c r="H452" s="7" t="s">
        <v>229</v>
      </c>
      <c r="L452" s="5" t="s">
        <v>2714</v>
      </c>
      <c r="S452" s="1"/>
      <c r="X452" s="4">
        <v>23</v>
      </c>
      <c r="AA452" s="4">
        <f t="shared" si="47"/>
        <v>23</v>
      </c>
      <c r="AB452" s="4" t="str">
        <f t="shared" si="51"/>
        <v>K23</v>
      </c>
      <c r="AE452" s="4">
        <v>1</v>
      </c>
      <c r="AK452" s="5" t="s">
        <v>504</v>
      </c>
    </row>
    <row r="453" spans="1:42" ht="14.25" x14ac:dyDescent="0.2">
      <c r="A453" s="28" t="str">
        <f t="shared" si="44"/>
        <v>Emmi</v>
      </c>
      <c r="B453" t="str">
        <f t="shared" si="48"/>
        <v>Korhonen</v>
      </c>
      <c r="C453" s="56" t="s">
        <v>2110</v>
      </c>
      <c r="D453" t="s">
        <v>2111</v>
      </c>
      <c r="E453" t="s">
        <v>88</v>
      </c>
      <c r="G453" s="7" t="s">
        <v>228</v>
      </c>
      <c r="L453" s="5" t="s">
        <v>2715</v>
      </c>
      <c r="S453" s="1"/>
      <c r="X453" s="4">
        <v>23</v>
      </c>
      <c r="Y453" s="4">
        <v>24</v>
      </c>
      <c r="AA453" s="4">
        <f t="shared" ref="AA453:AA515" si="52">MAX(R453:Y453)</f>
        <v>24</v>
      </c>
      <c r="AB453" s="4" t="str">
        <f t="shared" si="51"/>
        <v>V24</v>
      </c>
      <c r="AE453" s="4">
        <v>1</v>
      </c>
      <c r="AI453" s="50" t="s">
        <v>2110</v>
      </c>
      <c r="AK453" s="5" t="s">
        <v>504</v>
      </c>
      <c r="AL453" s="5" t="s">
        <v>1355</v>
      </c>
      <c r="AM453" s="4" t="s">
        <v>1355</v>
      </c>
      <c r="AN453" s="4" t="s">
        <v>1355</v>
      </c>
      <c r="AO453" s="5" t="s">
        <v>1355</v>
      </c>
      <c r="AP453" s="5" t="s">
        <v>1355</v>
      </c>
    </row>
    <row r="454" spans="1:42" ht="14.25" x14ac:dyDescent="0.2">
      <c r="A454" s="28" t="str">
        <f t="shared" si="44"/>
        <v>Filip</v>
      </c>
      <c r="B454" t="str">
        <f t="shared" si="48"/>
        <v>Bley</v>
      </c>
      <c r="C454" s="56" t="s">
        <v>2127</v>
      </c>
      <c r="D454" t="s">
        <v>2116</v>
      </c>
      <c r="E454" t="s">
        <v>96</v>
      </c>
      <c r="G454" s="7" t="s">
        <v>228</v>
      </c>
      <c r="L454" s="5" t="s">
        <v>2716</v>
      </c>
      <c r="S454" s="1"/>
      <c r="X454" s="4">
        <v>23</v>
      </c>
      <c r="AA454" s="4">
        <f t="shared" si="52"/>
        <v>23</v>
      </c>
      <c r="AB454" s="4" t="str">
        <f t="shared" si="51"/>
        <v>V23</v>
      </c>
      <c r="AE454" s="4">
        <v>1</v>
      </c>
      <c r="AI454" s="50" t="s">
        <v>2127</v>
      </c>
      <c r="AJ454" s="50"/>
      <c r="AK454" s="5" t="s">
        <v>504</v>
      </c>
      <c r="AL454" s="5" t="s">
        <v>1355</v>
      </c>
      <c r="AM454" s="4" t="s">
        <v>1355</v>
      </c>
      <c r="AN454" s="4" t="s">
        <v>1355</v>
      </c>
      <c r="AO454" s="5" t="s">
        <v>1355</v>
      </c>
      <c r="AP454" s="5" t="s">
        <v>1355</v>
      </c>
    </row>
    <row r="455" spans="1:42" ht="14.25" x14ac:dyDescent="0.2">
      <c r="A455" s="28" t="str">
        <f>IF(ISERR(FIND(" ",D455)),"",LEFT(D455,FIND(" ",D455)-1))</f>
        <v>Virve</v>
      </c>
      <c r="B455" t="str">
        <f>TRIM(RIGHT(SUBSTITUTE(D455," ",REPT(" ",LEN(D455))),LEN(D455)))</f>
        <v>Havelin</v>
      </c>
      <c r="C455" s="56" t="s">
        <v>2114</v>
      </c>
      <c r="D455" t="s">
        <v>2115</v>
      </c>
      <c r="E455" t="s">
        <v>87</v>
      </c>
      <c r="H455" s="7" t="s">
        <v>229</v>
      </c>
      <c r="L455" s="5" t="s">
        <v>2717</v>
      </c>
      <c r="S455" s="1"/>
      <c r="X455" s="4">
        <v>23</v>
      </c>
      <c r="AA455" s="4">
        <f t="shared" si="52"/>
        <v>23</v>
      </c>
      <c r="AB455" s="4" t="str">
        <f t="shared" si="51"/>
        <v>K23</v>
      </c>
      <c r="AE455" s="4">
        <v>1</v>
      </c>
      <c r="AI455" s="50"/>
      <c r="AK455" s="5" t="s">
        <v>504</v>
      </c>
      <c r="AP455" s="5"/>
    </row>
    <row r="456" spans="1:42" ht="14.25" x14ac:dyDescent="0.2">
      <c r="A456" s="28" t="str">
        <f t="shared" si="44"/>
        <v>Teemu</v>
      </c>
      <c r="B456" t="str">
        <f t="shared" si="48"/>
        <v>Havulinna</v>
      </c>
      <c r="C456" s="56" t="s">
        <v>2112</v>
      </c>
      <c r="D456" t="s">
        <v>2113</v>
      </c>
      <c r="E456" t="s">
        <v>88</v>
      </c>
      <c r="H456" s="7" t="s">
        <v>229</v>
      </c>
      <c r="L456" s="5" t="s">
        <v>2718</v>
      </c>
      <c r="S456" s="1"/>
      <c r="X456" s="4">
        <v>23</v>
      </c>
      <c r="AA456" s="4">
        <f t="shared" si="52"/>
        <v>23</v>
      </c>
      <c r="AB456" s="4" t="str">
        <f t="shared" si="51"/>
        <v>K23</v>
      </c>
      <c r="AE456" s="4">
        <v>1</v>
      </c>
      <c r="AI456" s="50"/>
      <c r="AK456" s="5" t="s">
        <v>504</v>
      </c>
      <c r="AP456" s="5"/>
    </row>
    <row r="457" spans="1:42" ht="14.25" x14ac:dyDescent="0.2">
      <c r="A457" s="28" t="str">
        <f t="shared" si="44"/>
        <v>Rasmus</v>
      </c>
      <c r="B457" t="str">
        <f t="shared" si="48"/>
        <v>Reini</v>
      </c>
      <c r="C457" s="79" t="s">
        <v>2166</v>
      </c>
      <c r="D457" t="s">
        <v>2167</v>
      </c>
      <c r="E457" t="s">
        <v>879</v>
      </c>
      <c r="F457" s="4">
        <v>1</v>
      </c>
      <c r="G457" s="7" t="s">
        <v>228</v>
      </c>
      <c r="L457" s="5" t="s">
        <v>2559</v>
      </c>
      <c r="S457" s="1"/>
      <c r="X457" s="4">
        <v>23</v>
      </c>
      <c r="AA457" s="4">
        <f t="shared" si="52"/>
        <v>23</v>
      </c>
      <c r="AB457" s="4" t="str">
        <f t="shared" si="51"/>
        <v>V23</v>
      </c>
      <c r="AE457" s="4">
        <v>1</v>
      </c>
      <c r="AI457" s="50" t="s">
        <v>2166</v>
      </c>
      <c r="AK457" s="5" t="s">
        <v>504</v>
      </c>
      <c r="AL457" s="5" t="s">
        <v>1355</v>
      </c>
      <c r="AM457" s="4" t="s">
        <v>1355</v>
      </c>
      <c r="AN457" s="4" t="s">
        <v>1355</v>
      </c>
      <c r="AO457" s="5" t="s">
        <v>1355</v>
      </c>
      <c r="AP457" s="4" t="s">
        <v>1355</v>
      </c>
    </row>
    <row r="458" spans="1:42" ht="14.25" x14ac:dyDescent="0.2">
      <c r="A458" s="28" t="str">
        <f t="shared" si="44"/>
        <v>Ekaterina</v>
      </c>
      <c r="B458" t="str">
        <f t="shared" si="48"/>
        <v>Karelina</v>
      </c>
      <c r="C458" s="56" t="s">
        <v>2132</v>
      </c>
      <c r="D458" t="s">
        <v>2131</v>
      </c>
      <c r="E458" t="s">
        <v>87</v>
      </c>
      <c r="H458" s="7" t="s">
        <v>229</v>
      </c>
      <c r="L458" s="5" t="s">
        <v>2719</v>
      </c>
      <c r="S458" s="1"/>
      <c r="X458" s="4">
        <v>23</v>
      </c>
      <c r="AA458" s="4">
        <f t="shared" si="52"/>
        <v>23</v>
      </c>
      <c r="AB458" s="4" t="str">
        <f t="shared" si="51"/>
        <v>K23</v>
      </c>
      <c r="AE458" s="4">
        <v>1</v>
      </c>
      <c r="AI458" s="50"/>
      <c r="AK458" s="5" t="s">
        <v>504</v>
      </c>
      <c r="AP458" s="5"/>
    </row>
    <row r="459" spans="1:42" ht="14.25" x14ac:dyDescent="0.2">
      <c r="A459" s="28" t="str">
        <f t="shared" si="44"/>
        <v>Tia-Maret</v>
      </c>
      <c r="B459" t="str">
        <f t="shared" si="48"/>
        <v>Paananen</v>
      </c>
      <c r="C459" s="56" t="s">
        <v>1512</v>
      </c>
      <c r="D459" t="s">
        <v>2134</v>
      </c>
      <c r="E459" t="s">
        <v>2135</v>
      </c>
      <c r="H459" s="7" t="s">
        <v>229</v>
      </c>
      <c r="L459" s="5" t="s">
        <v>2720</v>
      </c>
      <c r="S459" s="1"/>
      <c r="X459" s="4">
        <v>23</v>
      </c>
      <c r="AA459" s="4">
        <f t="shared" si="52"/>
        <v>23</v>
      </c>
      <c r="AB459" s="4" t="str">
        <f t="shared" si="51"/>
        <v>K23</v>
      </c>
      <c r="AE459" s="4">
        <v>1</v>
      </c>
      <c r="AG459" s="4" t="s">
        <v>504</v>
      </c>
      <c r="AI459" s="50"/>
      <c r="AK459" s="5" t="s">
        <v>504</v>
      </c>
      <c r="AP459" s="5"/>
    </row>
    <row r="460" spans="1:42" ht="14.25" x14ac:dyDescent="0.2">
      <c r="A460" s="28" t="str">
        <f>IF(ISERR(FIND(" ",D460)),"",LEFT(D460,FIND(" ",D460)-1))</f>
        <v>Janetta</v>
      </c>
      <c r="B460" t="str">
        <f t="shared" si="48"/>
        <v>Ekholm</v>
      </c>
      <c r="C460" s="56" t="s">
        <v>2137</v>
      </c>
      <c r="D460" t="s">
        <v>2136</v>
      </c>
      <c r="E460" t="s">
        <v>96</v>
      </c>
      <c r="H460" s="7" t="s">
        <v>229</v>
      </c>
      <c r="L460" s="5" t="s">
        <v>2721</v>
      </c>
      <c r="S460" s="1"/>
      <c r="X460" s="4">
        <v>23</v>
      </c>
      <c r="AA460" s="4">
        <f t="shared" si="52"/>
        <v>23</v>
      </c>
      <c r="AB460" s="4" t="str">
        <f t="shared" si="51"/>
        <v>K23</v>
      </c>
      <c r="AE460" s="4">
        <v>1</v>
      </c>
      <c r="AI460" s="50"/>
      <c r="AK460" s="5" t="s">
        <v>504</v>
      </c>
      <c r="AP460" s="5"/>
    </row>
    <row r="461" spans="1:42" ht="14.25" x14ac:dyDescent="0.2">
      <c r="A461" s="28" t="str">
        <f t="shared" si="44"/>
        <v>Mariel</v>
      </c>
      <c r="B461" t="str">
        <f t="shared" si="48"/>
        <v>Mansoniemi</v>
      </c>
      <c r="C461" s="56" t="s">
        <v>2139</v>
      </c>
      <c r="D461" t="s">
        <v>2138</v>
      </c>
      <c r="E461" t="s">
        <v>86</v>
      </c>
      <c r="H461" s="7" t="s">
        <v>229</v>
      </c>
      <c r="L461" s="5" t="s">
        <v>2721</v>
      </c>
      <c r="S461" s="1"/>
      <c r="X461" s="4">
        <v>23</v>
      </c>
      <c r="Y461" s="4">
        <v>24</v>
      </c>
      <c r="AA461" s="4">
        <f t="shared" si="52"/>
        <v>24</v>
      </c>
      <c r="AB461" s="4" t="str">
        <f t="shared" si="51"/>
        <v>K24</v>
      </c>
      <c r="AE461" s="4">
        <v>1</v>
      </c>
      <c r="AI461" s="50"/>
      <c r="AK461" s="5" t="s">
        <v>504</v>
      </c>
      <c r="AP461" s="5"/>
    </row>
    <row r="462" spans="1:42" ht="14.25" x14ac:dyDescent="0.2">
      <c r="A462" s="28" t="str">
        <f t="shared" si="44"/>
        <v>Riku</v>
      </c>
      <c r="B462" t="str">
        <f t="shared" si="48"/>
        <v>Talvisto</v>
      </c>
      <c r="C462" s="56" t="s">
        <v>2162</v>
      </c>
      <c r="D462" t="s">
        <v>2161</v>
      </c>
      <c r="E462" t="s">
        <v>87</v>
      </c>
      <c r="G462" s="7" t="s">
        <v>228</v>
      </c>
      <c r="L462" s="5" t="s">
        <v>2722</v>
      </c>
      <c r="S462" s="1"/>
      <c r="X462" s="4">
        <v>23</v>
      </c>
      <c r="Y462" s="4">
        <v>24</v>
      </c>
      <c r="AA462" s="4">
        <f t="shared" si="52"/>
        <v>24</v>
      </c>
      <c r="AB462" s="4" t="str">
        <f t="shared" si="51"/>
        <v>V24</v>
      </c>
      <c r="AE462" s="4">
        <v>1</v>
      </c>
      <c r="AI462" s="50" t="s">
        <v>2162</v>
      </c>
      <c r="AK462" s="5" t="s">
        <v>504</v>
      </c>
      <c r="AP462" s="5"/>
    </row>
    <row r="463" spans="1:42" ht="14.25" x14ac:dyDescent="0.2">
      <c r="A463" s="28" t="str">
        <f t="shared" si="44"/>
        <v>Iván</v>
      </c>
      <c r="B463" t="str">
        <f t="shared" si="48"/>
        <v>Balázs-Helander</v>
      </c>
      <c r="C463" s="56" t="s">
        <v>2163</v>
      </c>
      <c r="D463" t="s">
        <v>2164</v>
      </c>
      <c r="E463" t="s">
        <v>2165</v>
      </c>
      <c r="H463" s="7" t="s">
        <v>229</v>
      </c>
      <c r="L463" s="5" t="s">
        <v>2722</v>
      </c>
      <c r="S463" s="1"/>
      <c r="X463" s="4">
        <v>23</v>
      </c>
      <c r="AA463" s="4">
        <f t="shared" si="52"/>
        <v>23</v>
      </c>
      <c r="AB463" s="4" t="str">
        <f t="shared" si="51"/>
        <v>K23</v>
      </c>
      <c r="AE463" s="4">
        <v>1</v>
      </c>
      <c r="AI463" s="50"/>
      <c r="AK463" s="5" t="s">
        <v>504</v>
      </c>
      <c r="AP463" s="5"/>
    </row>
    <row r="464" spans="1:42" ht="14.25" x14ac:dyDescent="0.2">
      <c r="A464" s="28" t="str">
        <f t="shared" si="44"/>
        <v>Tanja</v>
      </c>
      <c r="B464" t="str">
        <f t="shared" si="48"/>
        <v>Lahtinen</v>
      </c>
      <c r="C464" s="56" t="s">
        <v>1294</v>
      </c>
      <c r="D464" t="s">
        <v>2174</v>
      </c>
      <c r="E464" t="s">
        <v>87</v>
      </c>
      <c r="H464" s="7" t="s">
        <v>229</v>
      </c>
      <c r="L464" s="5" t="s">
        <v>2723</v>
      </c>
      <c r="S464" s="1"/>
      <c r="X464" s="4">
        <v>23</v>
      </c>
      <c r="Y464" s="4">
        <v>24</v>
      </c>
      <c r="AA464" s="4">
        <f t="shared" si="52"/>
        <v>24</v>
      </c>
      <c r="AB464" s="4" t="str">
        <f t="shared" si="51"/>
        <v>K24</v>
      </c>
      <c r="AE464" s="4">
        <v>1</v>
      </c>
      <c r="AG464" s="4" t="s">
        <v>504</v>
      </c>
      <c r="AI464" s="50"/>
      <c r="AK464" s="5" t="s">
        <v>504</v>
      </c>
      <c r="AP464" s="5"/>
    </row>
    <row r="465" spans="1:42" ht="14.25" x14ac:dyDescent="0.2">
      <c r="A465" s="28" t="str">
        <f t="shared" si="44"/>
        <v>Antero</v>
      </c>
      <c r="B465" t="str">
        <f t="shared" si="48"/>
        <v>Laine</v>
      </c>
      <c r="C465" s="56" t="s">
        <v>2178</v>
      </c>
      <c r="D465" t="s">
        <v>2179</v>
      </c>
      <c r="E465" t="s">
        <v>87</v>
      </c>
      <c r="G465" s="7" t="s">
        <v>228</v>
      </c>
      <c r="L465" s="5" t="s">
        <v>2724</v>
      </c>
      <c r="S465" s="1"/>
      <c r="X465" s="4">
        <v>23</v>
      </c>
      <c r="Y465" s="4">
        <v>24</v>
      </c>
      <c r="AA465" s="4">
        <f t="shared" si="52"/>
        <v>24</v>
      </c>
      <c r="AB465" s="4" t="str">
        <f t="shared" si="51"/>
        <v>V24</v>
      </c>
      <c r="AE465" s="4">
        <v>1</v>
      </c>
      <c r="AI465" s="50"/>
      <c r="AJ465" s="50" t="s">
        <v>2195</v>
      </c>
      <c r="AK465" s="5" t="s">
        <v>504</v>
      </c>
      <c r="AP465" s="5"/>
    </row>
    <row r="466" spans="1:42" ht="14.25" x14ac:dyDescent="0.2">
      <c r="A466" s="28" t="str">
        <f t="shared" ref="A466" si="53">IF(ISERR(FIND(" ",D466)),"",LEFT(D466,FIND(" ",D466)-1))</f>
        <v>Heikki</v>
      </c>
      <c r="B466" t="str">
        <f t="shared" ref="B466" si="54">TRIM(RIGHT(SUBSTITUTE(D466," ",REPT(" ",LEN(D466))),LEN(D466)))</f>
        <v>Kråkström</v>
      </c>
      <c r="C466" s="56" t="s">
        <v>2194</v>
      </c>
      <c r="D466" t="s">
        <v>2198</v>
      </c>
      <c r="E466" t="s">
        <v>86</v>
      </c>
      <c r="G466" s="7" t="s">
        <v>228</v>
      </c>
      <c r="L466" s="5" t="s">
        <v>2725</v>
      </c>
      <c r="S466" s="1"/>
      <c r="X466" s="4">
        <v>23</v>
      </c>
      <c r="Y466" s="4">
        <v>24</v>
      </c>
      <c r="AA466" s="4">
        <f t="shared" si="52"/>
        <v>24</v>
      </c>
      <c r="AB466" s="4" t="str">
        <f t="shared" si="51"/>
        <v>V24</v>
      </c>
      <c r="AE466" s="4">
        <v>1</v>
      </c>
      <c r="AI466" s="50" t="s">
        <v>2194</v>
      </c>
      <c r="AK466" s="5" t="s">
        <v>504</v>
      </c>
      <c r="AL466" s="5" t="s">
        <v>1355</v>
      </c>
      <c r="AM466" s="4" t="s">
        <v>1355</v>
      </c>
      <c r="AN466" s="4" t="s">
        <v>1355</v>
      </c>
      <c r="AO466" s="5" t="s">
        <v>1355</v>
      </c>
      <c r="AP466" s="4" t="s">
        <v>1355</v>
      </c>
    </row>
    <row r="467" spans="1:42" ht="14.25" x14ac:dyDescent="0.2">
      <c r="A467" s="28" t="str">
        <f t="shared" si="44"/>
        <v>Vilhelm</v>
      </c>
      <c r="B467" t="str">
        <f t="shared" si="48"/>
        <v>Sirén</v>
      </c>
      <c r="C467" s="56" t="s">
        <v>2182</v>
      </c>
      <c r="D467" t="s">
        <v>2183</v>
      </c>
      <c r="E467" t="s">
        <v>96</v>
      </c>
      <c r="H467" s="7" t="s">
        <v>229</v>
      </c>
      <c r="L467" s="5" t="s">
        <v>2726</v>
      </c>
      <c r="S467" s="1"/>
      <c r="X467" s="4">
        <v>23</v>
      </c>
      <c r="AA467" s="4">
        <f t="shared" si="52"/>
        <v>23</v>
      </c>
      <c r="AB467" s="4" t="str">
        <f t="shared" si="51"/>
        <v>K23</v>
      </c>
      <c r="AE467" s="4">
        <v>1</v>
      </c>
      <c r="AI467" s="50"/>
      <c r="AK467" s="5" t="s">
        <v>504</v>
      </c>
    </row>
    <row r="468" spans="1:42" ht="14.25" x14ac:dyDescent="0.2">
      <c r="A468" s="28" t="str">
        <f t="shared" si="44"/>
        <v>Tertti</v>
      </c>
      <c r="B468" t="str">
        <f t="shared" si="48"/>
        <v>Tenhola</v>
      </c>
      <c r="C468" s="56" t="s">
        <v>2189</v>
      </c>
      <c r="D468" t="s">
        <v>2190</v>
      </c>
      <c r="E468" t="s">
        <v>88</v>
      </c>
      <c r="H468" s="7" t="s">
        <v>229</v>
      </c>
      <c r="L468" s="5" t="s">
        <v>2727</v>
      </c>
      <c r="S468" s="1"/>
      <c r="X468" s="4">
        <v>23</v>
      </c>
      <c r="Y468" s="4">
        <v>24</v>
      </c>
      <c r="AA468" s="4">
        <f t="shared" si="52"/>
        <v>24</v>
      </c>
      <c r="AB468" s="4" t="str">
        <f t="shared" si="51"/>
        <v>K24</v>
      </c>
      <c r="AE468" s="4">
        <v>1</v>
      </c>
      <c r="AI468" s="50"/>
      <c r="AK468" s="5" t="s">
        <v>504</v>
      </c>
    </row>
    <row r="469" spans="1:42" ht="14.25" x14ac:dyDescent="0.2">
      <c r="A469" s="28" t="str">
        <f t="shared" si="44"/>
        <v>Bruno</v>
      </c>
      <c r="B469" t="str">
        <f t="shared" si="48"/>
        <v>Gronow</v>
      </c>
      <c r="C469" s="56" t="s">
        <v>2197</v>
      </c>
      <c r="D469" t="s">
        <v>2196</v>
      </c>
      <c r="E469" t="s">
        <v>87</v>
      </c>
      <c r="H469" s="7" t="s">
        <v>229</v>
      </c>
      <c r="L469" s="5" t="s">
        <v>2728</v>
      </c>
      <c r="S469" s="1"/>
      <c r="X469" s="4">
        <v>23</v>
      </c>
      <c r="Y469" s="4">
        <v>24</v>
      </c>
      <c r="AA469" s="4">
        <f t="shared" si="52"/>
        <v>24</v>
      </c>
      <c r="AB469" s="4" t="str">
        <f t="shared" si="51"/>
        <v>K24</v>
      </c>
      <c r="AE469" s="4">
        <v>1</v>
      </c>
      <c r="AK469" s="5" t="s">
        <v>504</v>
      </c>
    </row>
    <row r="470" spans="1:42" ht="14.25" x14ac:dyDescent="0.2">
      <c r="A470" s="28" t="str">
        <f>IF(ISERR(FIND(" ",D470)),"",LEFT(D470,FIND(" ",D470)-1))</f>
        <v>Jussi</v>
      </c>
      <c r="B470" t="str">
        <f>TRIM(RIGHT(SUBSTITUTE(D470," ",REPT(" ",LEN(D470))),LEN(D470)))</f>
        <v>Pajuniemi</v>
      </c>
      <c r="C470" s="56" t="s">
        <v>2201</v>
      </c>
      <c r="D470" t="s">
        <v>2199</v>
      </c>
      <c r="E470" t="s">
        <v>86</v>
      </c>
      <c r="H470" s="7" t="s">
        <v>229</v>
      </c>
      <c r="L470" s="5" t="s">
        <v>2729</v>
      </c>
      <c r="S470" s="1"/>
      <c r="X470" s="4">
        <v>23</v>
      </c>
      <c r="Y470" s="47">
        <v>24</v>
      </c>
      <c r="Z470" s="47"/>
      <c r="AA470" s="4">
        <f t="shared" si="52"/>
        <v>24</v>
      </c>
      <c r="AB470" s="4" t="str">
        <f t="shared" si="51"/>
        <v>K24</v>
      </c>
      <c r="AE470" s="4">
        <v>1</v>
      </c>
      <c r="AK470" s="5" t="s">
        <v>504</v>
      </c>
    </row>
    <row r="471" spans="1:42" ht="14.25" x14ac:dyDescent="0.2">
      <c r="A471" s="28" t="str">
        <f>IF(ISERR(FIND(" ",D471)),"",LEFT(D471,FIND(" ",D471)-1))</f>
        <v>Patrick</v>
      </c>
      <c r="B471" t="str">
        <f>TRIM(RIGHT(SUBSTITUTE(D471," ",REPT(" ",LEN(D471))),LEN(D471)))</f>
        <v>Tipps</v>
      </c>
      <c r="C471" s="56" t="s">
        <v>2202</v>
      </c>
      <c r="D471" t="s">
        <v>2203</v>
      </c>
      <c r="E471" t="s">
        <v>86</v>
      </c>
      <c r="H471" s="7" t="s">
        <v>229</v>
      </c>
      <c r="I471" s="7" t="s">
        <v>542</v>
      </c>
      <c r="L471" s="5" t="s">
        <v>2730</v>
      </c>
      <c r="S471" s="1"/>
      <c r="X471" s="4">
        <v>23</v>
      </c>
      <c r="AA471" s="4">
        <f t="shared" si="52"/>
        <v>23</v>
      </c>
      <c r="AB471" s="4" t="str">
        <f t="shared" si="51"/>
        <v>K23</v>
      </c>
      <c r="AE471" s="4">
        <v>1</v>
      </c>
      <c r="AK471" s="5" t="s">
        <v>504</v>
      </c>
    </row>
    <row r="472" spans="1:42" ht="14.25" x14ac:dyDescent="0.2">
      <c r="A472" s="28" t="str">
        <f t="shared" si="44"/>
        <v>Juha</v>
      </c>
      <c r="B472" t="str">
        <f t="shared" si="48"/>
        <v>Alakulppi</v>
      </c>
      <c r="C472" s="56" t="s">
        <v>2204</v>
      </c>
      <c r="D472" t="s">
        <v>2205</v>
      </c>
      <c r="E472" t="s">
        <v>92</v>
      </c>
      <c r="H472" s="7" t="s">
        <v>229</v>
      </c>
      <c r="L472" s="5" t="s">
        <v>2731</v>
      </c>
      <c r="S472" s="1"/>
      <c r="X472" s="4">
        <v>23</v>
      </c>
      <c r="AA472" s="4">
        <f t="shared" si="52"/>
        <v>23</v>
      </c>
      <c r="AB472" s="4" t="str">
        <f t="shared" si="51"/>
        <v>K23</v>
      </c>
      <c r="AE472" s="4">
        <v>1</v>
      </c>
      <c r="AK472" s="5" t="s">
        <v>504</v>
      </c>
    </row>
    <row r="473" spans="1:42" ht="14.25" x14ac:dyDescent="0.2">
      <c r="A473" s="28" t="str">
        <f t="shared" si="44"/>
        <v>Tiina</v>
      </c>
      <c r="B473" t="str">
        <f t="shared" si="48"/>
        <v>Böhling-Salonen</v>
      </c>
      <c r="C473" s="56" t="s">
        <v>2207</v>
      </c>
      <c r="D473" t="s">
        <v>2206</v>
      </c>
      <c r="E473" t="s">
        <v>86</v>
      </c>
      <c r="G473" s="7" t="s">
        <v>228</v>
      </c>
      <c r="L473" s="5" t="s">
        <v>2732</v>
      </c>
      <c r="S473" s="1"/>
      <c r="X473" s="4">
        <v>23</v>
      </c>
      <c r="Y473" s="4">
        <v>24</v>
      </c>
      <c r="AA473" s="4">
        <f t="shared" si="52"/>
        <v>24</v>
      </c>
      <c r="AB473" s="4" t="str">
        <f t="shared" si="51"/>
        <v>V24</v>
      </c>
      <c r="AE473" s="4">
        <v>1</v>
      </c>
      <c r="AJ473" s="56" t="s">
        <v>2207</v>
      </c>
      <c r="AK473" s="5" t="s">
        <v>504</v>
      </c>
    </row>
    <row r="474" spans="1:42" ht="14.25" x14ac:dyDescent="0.2">
      <c r="A474" s="28" t="str">
        <f t="shared" si="44"/>
        <v>Jussi</v>
      </c>
      <c r="B474" t="str">
        <f t="shared" si="48"/>
        <v>Venäläinen</v>
      </c>
      <c r="C474" s="56" t="s">
        <v>2211</v>
      </c>
      <c r="D474" t="s">
        <v>2210</v>
      </c>
      <c r="E474" t="s">
        <v>96</v>
      </c>
      <c r="H474" s="7" t="s">
        <v>229</v>
      </c>
      <c r="L474" s="5" t="s">
        <v>2733</v>
      </c>
      <c r="S474" s="1"/>
      <c r="X474" s="4">
        <v>23</v>
      </c>
      <c r="Y474" s="4">
        <v>24</v>
      </c>
      <c r="AA474" s="4">
        <f t="shared" si="52"/>
        <v>24</v>
      </c>
      <c r="AB474" s="4" t="str">
        <f t="shared" si="51"/>
        <v>K24</v>
      </c>
      <c r="AE474" s="4">
        <v>1</v>
      </c>
      <c r="AK474" s="5" t="s">
        <v>504</v>
      </c>
    </row>
    <row r="475" spans="1:42" ht="14.25" x14ac:dyDescent="0.2">
      <c r="A475" s="28" t="str">
        <f t="shared" si="44"/>
        <v>Antti-Juhani</v>
      </c>
      <c r="B475" t="str">
        <f t="shared" si="48"/>
        <v>Wihuri</v>
      </c>
      <c r="C475" s="56" t="s">
        <v>2214</v>
      </c>
      <c r="D475" t="s">
        <v>2215</v>
      </c>
      <c r="E475" t="s">
        <v>87</v>
      </c>
      <c r="G475" s="7" t="s">
        <v>228</v>
      </c>
      <c r="L475" s="5" t="s">
        <v>2734</v>
      </c>
      <c r="S475" s="1"/>
      <c r="X475" s="4">
        <v>23</v>
      </c>
      <c r="Y475" s="4">
        <v>24</v>
      </c>
      <c r="Z475" s="47">
        <v>25</v>
      </c>
      <c r="AA475" s="4">
        <f t="shared" si="52"/>
        <v>24</v>
      </c>
      <c r="AB475" s="4" t="str">
        <f t="shared" si="51"/>
        <v>V24</v>
      </c>
      <c r="AE475" s="4">
        <v>1</v>
      </c>
      <c r="AI475" s="50" t="s">
        <v>2214</v>
      </c>
      <c r="AK475" s="5" t="s">
        <v>504</v>
      </c>
      <c r="AL475" s="5" t="s">
        <v>1355</v>
      </c>
      <c r="AM475" s="4" t="s">
        <v>1355</v>
      </c>
      <c r="AN475" s="4" t="s">
        <v>1355</v>
      </c>
      <c r="AO475" s="5" t="s">
        <v>1355</v>
      </c>
      <c r="AP475" s="4" t="s">
        <v>1355</v>
      </c>
    </row>
    <row r="476" spans="1:42" ht="14.25" x14ac:dyDescent="0.2">
      <c r="A476" s="28" t="str">
        <f>IF(ISERR(FIND(" ",D476)),"",LEFT(D476,FIND(" ",D476)-1))</f>
        <v>Saara</v>
      </c>
      <c r="B476" t="str">
        <f>TRIM(RIGHT(SUBSTITUTE(D476," ",REPT(" ",LEN(D476))),LEN(D476)))</f>
        <v>Tikka</v>
      </c>
      <c r="C476" s="56" t="s">
        <v>2130</v>
      </c>
      <c r="D476" t="s">
        <v>2345</v>
      </c>
      <c r="E476" t="s">
        <v>87</v>
      </c>
      <c r="G476" s="7" t="s">
        <v>228</v>
      </c>
      <c r="L476" s="5" t="s">
        <v>2734</v>
      </c>
      <c r="S476" s="1"/>
      <c r="X476" s="4">
        <v>23</v>
      </c>
      <c r="Y476" s="4">
        <v>24</v>
      </c>
      <c r="AA476" s="4">
        <f t="shared" si="52"/>
        <v>24</v>
      </c>
      <c r="AB476" s="4" t="str">
        <f t="shared" si="51"/>
        <v>V24</v>
      </c>
      <c r="AE476" s="4">
        <v>1</v>
      </c>
      <c r="AG476" s="4" t="s">
        <v>504</v>
      </c>
      <c r="AI476" s="50" t="s">
        <v>2344</v>
      </c>
      <c r="AJ476" s="50"/>
      <c r="AK476" s="5" t="s">
        <v>504</v>
      </c>
      <c r="AL476" s="5" t="s">
        <v>1355</v>
      </c>
      <c r="AM476" s="4" t="s">
        <v>1355</v>
      </c>
      <c r="AN476" s="4" t="s">
        <v>1355</v>
      </c>
      <c r="AO476" s="5" t="s">
        <v>1355</v>
      </c>
      <c r="AP476" s="4" t="s">
        <v>1355</v>
      </c>
    </row>
    <row r="477" spans="1:42" ht="14.25" x14ac:dyDescent="0.2">
      <c r="A477" s="28" t="str">
        <f t="shared" si="44"/>
        <v>Jyri</v>
      </c>
      <c r="B477" t="str">
        <f t="shared" si="48"/>
        <v>Lautala</v>
      </c>
      <c r="C477" s="56" t="s">
        <v>1452</v>
      </c>
      <c r="D477" t="s">
        <v>1563</v>
      </c>
      <c r="E477" t="s">
        <v>87</v>
      </c>
      <c r="H477" s="7" t="s">
        <v>229</v>
      </c>
      <c r="L477" s="5" t="s">
        <v>2735</v>
      </c>
      <c r="S477" s="1"/>
      <c r="X477" s="4">
        <v>23</v>
      </c>
      <c r="Y477" s="4">
        <v>24</v>
      </c>
      <c r="AA477" s="4">
        <f t="shared" si="52"/>
        <v>24</v>
      </c>
      <c r="AB477" s="4" t="str">
        <f t="shared" si="51"/>
        <v>K24</v>
      </c>
      <c r="AE477" s="4">
        <v>1</v>
      </c>
      <c r="AG477" s="4" t="s">
        <v>504</v>
      </c>
      <c r="AK477" s="5" t="s">
        <v>504</v>
      </c>
    </row>
    <row r="478" spans="1:42" ht="14.25" x14ac:dyDescent="0.2">
      <c r="A478" s="28" t="str">
        <f t="shared" si="44"/>
        <v>Heidi</v>
      </c>
      <c r="B478" t="str">
        <f t="shared" si="48"/>
        <v>Haanila</v>
      </c>
      <c r="C478" s="56" t="s">
        <v>1420</v>
      </c>
      <c r="D478" t="s">
        <v>2216</v>
      </c>
      <c r="E478" t="s">
        <v>86</v>
      </c>
      <c r="H478" s="7" t="s">
        <v>229</v>
      </c>
      <c r="L478" s="5" t="s">
        <v>2736</v>
      </c>
      <c r="S478" s="1"/>
      <c r="X478" s="4">
        <v>23</v>
      </c>
      <c r="AA478" s="4">
        <f t="shared" si="52"/>
        <v>23</v>
      </c>
      <c r="AB478" s="4" t="str">
        <f t="shared" si="51"/>
        <v>K23</v>
      </c>
      <c r="AE478" s="4">
        <v>1</v>
      </c>
      <c r="AG478" s="4" t="s">
        <v>504</v>
      </c>
      <c r="AK478" s="5" t="s">
        <v>504</v>
      </c>
    </row>
    <row r="479" spans="1:42" ht="14.25" x14ac:dyDescent="0.2">
      <c r="A479" s="28" t="str">
        <f t="shared" si="44"/>
        <v>Jari</v>
      </c>
      <c r="B479" t="str">
        <f t="shared" si="48"/>
        <v>Kivelä</v>
      </c>
      <c r="C479" s="56" t="s">
        <v>2217</v>
      </c>
      <c r="D479" t="s">
        <v>2218</v>
      </c>
      <c r="E479" t="s">
        <v>2219</v>
      </c>
      <c r="H479" s="7" t="s">
        <v>229</v>
      </c>
      <c r="L479" s="5" t="s">
        <v>2737</v>
      </c>
      <c r="S479" s="1"/>
      <c r="X479" s="4">
        <v>23</v>
      </c>
      <c r="Y479" s="4">
        <v>24</v>
      </c>
      <c r="AA479" s="4">
        <f t="shared" si="52"/>
        <v>24</v>
      </c>
      <c r="AB479" s="4" t="str">
        <f t="shared" si="51"/>
        <v>K24</v>
      </c>
      <c r="AE479" s="4">
        <v>1</v>
      </c>
      <c r="AK479" s="5" t="s">
        <v>504</v>
      </c>
    </row>
    <row r="480" spans="1:42" ht="14.25" x14ac:dyDescent="0.2">
      <c r="A480" s="28" t="str">
        <f t="shared" si="44"/>
        <v>Juha</v>
      </c>
      <c r="B480" t="str">
        <f t="shared" si="48"/>
        <v>Aalto</v>
      </c>
      <c r="C480" s="56" t="s">
        <v>2220</v>
      </c>
      <c r="D480" t="s">
        <v>2221</v>
      </c>
      <c r="E480" t="s">
        <v>511</v>
      </c>
      <c r="H480" s="7" t="s">
        <v>229</v>
      </c>
      <c r="J480" s="7" t="s">
        <v>1780</v>
      </c>
      <c r="L480" s="5" t="s">
        <v>2738</v>
      </c>
      <c r="S480" s="1"/>
      <c r="X480" s="4">
        <v>23</v>
      </c>
      <c r="Y480" s="4">
        <v>24</v>
      </c>
      <c r="AA480" s="4">
        <f t="shared" si="52"/>
        <v>24</v>
      </c>
      <c r="AB480" s="4" t="str">
        <f t="shared" si="51"/>
        <v>K24</v>
      </c>
      <c r="AE480" s="4">
        <v>1</v>
      </c>
      <c r="AK480" s="5" t="s">
        <v>504</v>
      </c>
    </row>
    <row r="481" spans="1:42" ht="14.25" x14ac:dyDescent="0.2">
      <c r="A481" s="28" t="str">
        <f t="shared" si="44"/>
        <v>Maria</v>
      </c>
      <c r="B481" t="str">
        <f t="shared" si="48"/>
        <v>Mattsson</v>
      </c>
      <c r="C481" s="56" t="s">
        <v>1154</v>
      </c>
      <c r="D481" t="s">
        <v>2226</v>
      </c>
      <c r="E481" t="s">
        <v>87</v>
      </c>
      <c r="H481" s="7" t="s">
        <v>229</v>
      </c>
      <c r="L481" s="5" t="s">
        <v>2738</v>
      </c>
      <c r="S481" s="1"/>
      <c r="X481" s="4">
        <v>23</v>
      </c>
      <c r="AA481" s="4">
        <f t="shared" si="52"/>
        <v>23</v>
      </c>
      <c r="AB481" s="4" t="str">
        <f t="shared" si="51"/>
        <v>K23</v>
      </c>
      <c r="AE481" s="4">
        <v>1</v>
      </c>
      <c r="AG481" s="4" t="s">
        <v>504</v>
      </c>
      <c r="AK481" s="5" t="s">
        <v>504</v>
      </c>
    </row>
    <row r="482" spans="1:42" ht="14.25" x14ac:dyDescent="0.2">
      <c r="A482" s="28" t="str">
        <f t="shared" si="44"/>
        <v>Teemu</v>
      </c>
      <c r="B482" t="str">
        <f t="shared" si="48"/>
        <v>Räsänen</v>
      </c>
      <c r="C482" s="56" t="s">
        <v>1509</v>
      </c>
      <c r="D482" t="s">
        <v>2227</v>
      </c>
      <c r="E482" t="s">
        <v>86</v>
      </c>
      <c r="H482" s="7" t="s">
        <v>229</v>
      </c>
      <c r="L482" s="5" t="s">
        <v>2738</v>
      </c>
      <c r="S482" s="1"/>
      <c r="X482" s="4">
        <v>23</v>
      </c>
      <c r="Y482" s="4">
        <v>24</v>
      </c>
      <c r="AA482" s="4">
        <f t="shared" si="52"/>
        <v>24</v>
      </c>
      <c r="AB482" s="4" t="str">
        <f t="shared" ref="AB482:AB502" si="55">CONCATENATE(G482,H482,AA482)</f>
        <v>K24</v>
      </c>
      <c r="AE482" s="4">
        <v>1</v>
      </c>
      <c r="AG482" s="4" t="s">
        <v>504</v>
      </c>
      <c r="AK482" s="5" t="s">
        <v>504</v>
      </c>
    </row>
    <row r="483" spans="1:42" ht="14.25" x14ac:dyDescent="0.2">
      <c r="A483" s="28" t="str">
        <f t="shared" si="44"/>
        <v>Eija</v>
      </c>
      <c r="B483" t="str">
        <f t="shared" si="48"/>
        <v>Pohjansaari</v>
      </c>
      <c r="C483" s="56" t="s">
        <v>2228</v>
      </c>
      <c r="D483" t="s">
        <v>2229</v>
      </c>
      <c r="E483" t="s">
        <v>90</v>
      </c>
      <c r="H483" s="7" t="s">
        <v>229</v>
      </c>
      <c r="L483" s="5" t="s">
        <v>2739</v>
      </c>
      <c r="S483" s="1"/>
      <c r="X483" s="4">
        <v>23</v>
      </c>
      <c r="AA483" s="4">
        <f t="shared" si="52"/>
        <v>23</v>
      </c>
      <c r="AB483" s="4" t="str">
        <f t="shared" si="55"/>
        <v>K23</v>
      </c>
      <c r="AE483" s="4">
        <v>1</v>
      </c>
      <c r="AK483" s="5" t="s">
        <v>504</v>
      </c>
    </row>
    <row r="484" spans="1:42" ht="14.25" x14ac:dyDescent="0.2">
      <c r="A484" s="28" t="str">
        <f t="shared" si="44"/>
        <v>Tanja</v>
      </c>
      <c r="B484" t="str">
        <f t="shared" si="48"/>
        <v>Riionheimo</v>
      </c>
      <c r="C484" s="56" t="s">
        <v>1505</v>
      </c>
      <c r="D484" t="s">
        <v>1612</v>
      </c>
      <c r="E484" t="s">
        <v>1045</v>
      </c>
      <c r="H484" s="7" t="s">
        <v>229</v>
      </c>
      <c r="L484" s="5" t="s">
        <v>2739</v>
      </c>
      <c r="S484" s="1"/>
      <c r="X484" s="4">
        <v>23</v>
      </c>
      <c r="Y484" s="4">
        <v>24</v>
      </c>
      <c r="AA484" s="4">
        <f t="shared" si="52"/>
        <v>24</v>
      </c>
      <c r="AB484" s="4" t="str">
        <f t="shared" si="55"/>
        <v>K24</v>
      </c>
      <c r="AE484" s="4">
        <v>1</v>
      </c>
      <c r="AG484" s="4" t="s">
        <v>504</v>
      </c>
      <c r="AK484" s="5" t="s">
        <v>504</v>
      </c>
    </row>
    <row r="485" spans="1:42" ht="14.25" x14ac:dyDescent="0.2">
      <c r="A485" s="28" t="str">
        <f t="shared" si="44"/>
        <v>Roope</v>
      </c>
      <c r="B485" t="str">
        <f t="shared" si="48"/>
        <v>Tuominen</v>
      </c>
      <c r="C485" s="56" t="s">
        <v>2230</v>
      </c>
      <c r="D485" t="s">
        <v>2231</v>
      </c>
      <c r="E485" t="s">
        <v>90</v>
      </c>
      <c r="H485" s="7" t="s">
        <v>229</v>
      </c>
      <c r="L485" s="5" t="s">
        <v>2739</v>
      </c>
      <c r="S485" s="1"/>
      <c r="X485" s="4">
        <v>23</v>
      </c>
      <c r="AA485" s="4">
        <f t="shared" si="52"/>
        <v>23</v>
      </c>
      <c r="AB485" s="4" t="str">
        <f t="shared" si="55"/>
        <v>K23</v>
      </c>
      <c r="AE485" s="4">
        <v>1</v>
      </c>
      <c r="AK485" s="5" t="s">
        <v>504</v>
      </c>
    </row>
    <row r="486" spans="1:42" ht="14.25" x14ac:dyDescent="0.2">
      <c r="A486" s="28" t="str">
        <f t="shared" si="44"/>
        <v>Reetta</v>
      </c>
      <c r="B486" t="str">
        <f t="shared" si="48"/>
        <v>Ojala</v>
      </c>
      <c r="C486" s="56" t="s">
        <v>2184</v>
      </c>
      <c r="D486" t="s">
        <v>2232</v>
      </c>
      <c r="E486" t="s">
        <v>87</v>
      </c>
      <c r="G486" s="7" t="s">
        <v>228</v>
      </c>
      <c r="L486" s="5" t="s">
        <v>2739</v>
      </c>
      <c r="S486" s="1"/>
      <c r="X486" s="4">
        <v>23</v>
      </c>
      <c r="Y486" s="4">
        <v>24</v>
      </c>
      <c r="AA486" s="4">
        <f t="shared" si="52"/>
        <v>24</v>
      </c>
      <c r="AB486" s="4" t="str">
        <f t="shared" si="55"/>
        <v>V24</v>
      </c>
      <c r="AE486" s="4">
        <v>1</v>
      </c>
      <c r="AG486" s="4" t="s">
        <v>504</v>
      </c>
      <c r="AI486" s="50" t="s">
        <v>2343</v>
      </c>
      <c r="AJ486" s="50"/>
      <c r="AK486" s="5" t="s">
        <v>504</v>
      </c>
      <c r="AL486" s="5" t="s">
        <v>1355</v>
      </c>
      <c r="AM486" s="4" t="s">
        <v>1355</v>
      </c>
      <c r="AN486" s="4" t="s">
        <v>1355</v>
      </c>
      <c r="AO486" s="5" t="s">
        <v>1355</v>
      </c>
      <c r="AP486" s="4" t="s">
        <v>1355</v>
      </c>
    </row>
    <row r="487" spans="1:42" ht="14.25" x14ac:dyDescent="0.2">
      <c r="A487" s="28" t="str">
        <f t="shared" si="44"/>
        <v>Sami</v>
      </c>
      <c r="B487" t="str">
        <f t="shared" si="48"/>
        <v>Pilvinen</v>
      </c>
      <c r="C487" s="56" t="s">
        <v>2297</v>
      </c>
      <c r="D487" t="s">
        <v>2298</v>
      </c>
      <c r="E487" t="s">
        <v>87</v>
      </c>
      <c r="H487" s="7" t="s">
        <v>229</v>
      </c>
      <c r="L487" s="5" t="s">
        <v>2740</v>
      </c>
      <c r="S487" s="1"/>
      <c r="X487" s="4">
        <v>23</v>
      </c>
      <c r="AA487" s="4">
        <f t="shared" si="52"/>
        <v>23</v>
      </c>
      <c r="AB487" s="4" t="str">
        <f t="shared" si="55"/>
        <v>K23</v>
      </c>
      <c r="AE487" s="4">
        <v>1</v>
      </c>
      <c r="AK487" s="5" t="s">
        <v>504</v>
      </c>
    </row>
    <row r="488" spans="1:42" ht="14.25" x14ac:dyDescent="0.2">
      <c r="A488" s="28" t="str">
        <f t="shared" si="44"/>
        <v>Lauri</v>
      </c>
      <c r="B488" t="str">
        <f t="shared" si="48"/>
        <v>Turjansalo</v>
      </c>
      <c r="C488" s="56" t="s">
        <v>2855</v>
      </c>
      <c r="D488" t="s">
        <v>2299</v>
      </c>
      <c r="E488" t="s">
        <v>87</v>
      </c>
      <c r="H488" s="7" t="s">
        <v>229</v>
      </c>
      <c r="I488" s="7" t="s">
        <v>542</v>
      </c>
      <c r="L488" s="5" t="s">
        <v>2741</v>
      </c>
      <c r="S488" s="1"/>
      <c r="X488" s="4">
        <v>23</v>
      </c>
      <c r="Y488" s="4">
        <v>24</v>
      </c>
      <c r="AA488" s="4">
        <f t="shared" si="52"/>
        <v>24</v>
      </c>
      <c r="AB488" s="4" t="str">
        <f t="shared" si="55"/>
        <v>K24</v>
      </c>
      <c r="AE488" s="4">
        <v>1</v>
      </c>
      <c r="AK488" s="5" t="s">
        <v>504</v>
      </c>
    </row>
    <row r="489" spans="1:42" ht="14.25" x14ac:dyDescent="0.2">
      <c r="A489" s="28" t="str">
        <f t="shared" si="44"/>
        <v>Maiju</v>
      </c>
      <c r="B489" t="str">
        <f t="shared" si="48"/>
        <v>Meriläinen</v>
      </c>
      <c r="C489" s="56" t="s">
        <v>2300</v>
      </c>
      <c r="D489" t="s">
        <v>2301</v>
      </c>
      <c r="E489" t="s">
        <v>87</v>
      </c>
      <c r="H489" s="7" t="s">
        <v>229</v>
      </c>
      <c r="L489" s="5" t="s">
        <v>2741</v>
      </c>
      <c r="S489" s="1"/>
      <c r="X489" s="4">
        <v>23</v>
      </c>
      <c r="AA489" s="4">
        <f t="shared" si="52"/>
        <v>23</v>
      </c>
      <c r="AB489" s="4" t="str">
        <f t="shared" si="55"/>
        <v>K23</v>
      </c>
      <c r="AE489" s="4">
        <v>1</v>
      </c>
      <c r="AK489" s="5" t="s">
        <v>504</v>
      </c>
    </row>
    <row r="490" spans="1:42" ht="14.25" x14ac:dyDescent="0.2">
      <c r="A490" s="28" t="str">
        <f t="shared" ref="A490:A553" si="56">IF(ISERR(FIND(" ",D490)),"",LEFT(D490,FIND(" ",D490)-1))</f>
        <v>Carl</v>
      </c>
      <c r="B490" t="str">
        <f t="shared" ref="B490:B553" si="57">TRIM(RIGHT(SUBSTITUTE(D490," ",REPT(" ",LEN(D490))),LEN(D490)))</f>
        <v>Enholm</v>
      </c>
      <c r="C490" s="56" t="s">
        <v>2304</v>
      </c>
      <c r="D490" t="s">
        <v>2305</v>
      </c>
      <c r="E490" t="s">
        <v>2306</v>
      </c>
      <c r="H490" s="7" t="s">
        <v>229</v>
      </c>
      <c r="L490" s="5" t="s">
        <v>2742</v>
      </c>
      <c r="S490" s="1"/>
      <c r="X490" s="4">
        <v>23</v>
      </c>
      <c r="AA490" s="4">
        <f t="shared" si="52"/>
        <v>23</v>
      </c>
      <c r="AB490" s="4" t="str">
        <f t="shared" si="55"/>
        <v>K23</v>
      </c>
      <c r="AE490" s="4">
        <v>1</v>
      </c>
      <c r="AK490" s="5" t="s">
        <v>504</v>
      </c>
    </row>
    <row r="491" spans="1:42" ht="14.25" x14ac:dyDescent="0.2">
      <c r="A491" s="28" t="str">
        <f t="shared" si="56"/>
        <v>Petrus</v>
      </c>
      <c r="B491" t="str">
        <f t="shared" si="57"/>
        <v>Pennanen</v>
      </c>
      <c r="C491" s="56" t="s">
        <v>2307</v>
      </c>
      <c r="D491" t="s">
        <v>2308</v>
      </c>
      <c r="E491" t="s">
        <v>87</v>
      </c>
      <c r="H491" s="7" t="s">
        <v>229</v>
      </c>
      <c r="J491" s="7" t="s">
        <v>1780</v>
      </c>
      <c r="L491" s="5" t="s">
        <v>2742</v>
      </c>
      <c r="S491" s="1"/>
      <c r="X491" s="4">
        <v>23</v>
      </c>
      <c r="AA491" s="4">
        <f t="shared" si="52"/>
        <v>23</v>
      </c>
      <c r="AB491" s="4" t="str">
        <f t="shared" si="55"/>
        <v>K23</v>
      </c>
      <c r="AE491" s="4">
        <v>1</v>
      </c>
      <c r="AK491" s="5" t="s">
        <v>504</v>
      </c>
    </row>
    <row r="492" spans="1:42" ht="14.25" x14ac:dyDescent="0.2">
      <c r="A492" s="28" t="str">
        <f>IF(ISERR(FIND(" ",D492)),"",LEFT(D492,FIND(" ",D492)-1))</f>
        <v>Peik</v>
      </c>
      <c r="B492" t="str">
        <f>TRIM(RIGHT(SUBSTITUTE(D492," ",REPT(" ",LEN(D492))),LEN(D492)))</f>
        <v>Åberg</v>
      </c>
      <c r="C492" s="56" t="s">
        <v>2302</v>
      </c>
      <c r="D492" t="s">
        <v>2303</v>
      </c>
      <c r="E492" t="s">
        <v>86</v>
      </c>
      <c r="H492" s="7" t="s">
        <v>229</v>
      </c>
      <c r="L492" s="5" t="s">
        <v>2743</v>
      </c>
      <c r="S492" s="1"/>
      <c r="X492" s="4">
        <v>23</v>
      </c>
      <c r="AA492" s="4">
        <f t="shared" si="52"/>
        <v>23</v>
      </c>
      <c r="AB492" s="4" t="str">
        <f t="shared" si="55"/>
        <v>K23</v>
      </c>
      <c r="AE492" s="4">
        <v>1</v>
      </c>
      <c r="AK492" s="5" t="s">
        <v>504</v>
      </c>
    </row>
    <row r="493" spans="1:42" ht="14.25" x14ac:dyDescent="0.2">
      <c r="A493" s="28" t="str">
        <f t="shared" si="56"/>
        <v>Elvi</v>
      </c>
      <c r="B493" t="str">
        <f t="shared" si="57"/>
        <v>Penttilä</v>
      </c>
      <c r="C493" s="56" t="s">
        <v>2325</v>
      </c>
      <c r="D493" t="s">
        <v>2326</v>
      </c>
      <c r="E493" t="s">
        <v>88</v>
      </c>
      <c r="H493" s="7" t="s">
        <v>229</v>
      </c>
      <c r="L493" s="5" t="s">
        <v>2744</v>
      </c>
      <c r="S493" s="1"/>
      <c r="X493" s="4">
        <v>23</v>
      </c>
      <c r="AA493" s="4">
        <f t="shared" si="52"/>
        <v>23</v>
      </c>
      <c r="AB493" s="4" t="str">
        <f t="shared" si="55"/>
        <v>K23</v>
      </c>
      <c r="AE493" s="4">
        <v>1</v>
      </c>
      <c r="AK493" s="5" t="s">
        <v>504</v>
      </c>
    </row>
    <row r="494" spans="1:42" ht="14.25" x14ac:dyDescent="0.2">
      <c r="A494" s="28" t="str">
        <f t="shared" si="56"/>
        <v>Sakari</v>
      </c>
      <c r="B494" t="str">
        <f t="shared" si="57"/>
        <v>Aaltonen</v>
      </c>
      <c r="C494" s="56" t="s">
        <v>2332</v>
      </c>
      <c r="D494" t="s">
        <v>2333</v>
      </c>
      <c r="E494" t="s">
        <v>87</v>
      </c>
      <c r="H494" s="7" t="s">
        <v>229</v>
      </c>
      <c r="L494" s="5" t="s">
        <v>2745</v>
      </c>
      <c r="S494" s="1"/>
      <c r="X494" s="4">
        <v>23</v>
      </c>
      <c r="AA494" s="4">
        <f t="shared" si="52"/>
        <v>23</v>
      </c>
      <c r="AB494" s="4" t="str">
        <f t="shared" si="55"/>
        <v>K23</v>
      </c>
      <c r="AE494" s="4">
        <v>1</v>
      </c>
      <c r="AK494" s="5" t="s">
        <v>504</v>
      </c>
    </row>
    <row r="495" spans="1:42" ht="14.25" x14ac:dyDescent="0.2">
      <c r="A495" s="28" t="str">
        <f t="shared" si="56"/>
        <v>Benjamin</v>
      </c>
      <c r="B495" t="str">
        <f t="shared" si="57"/>
        <v>Houghton</v>
      </c>
      <c r="C495" s="56" t="s">
        <v>2351</v>
      </c>
      <c r="D495" t="s">
        <v>2350</v>
      </c>
      <c r="E495" t="s">
        <v>95</v>
      </c>
      <c r="H495" s="7" t="s">
        <v>229</v>
      </c>
      <c r="L495" s="5" t="s">
        <v>2746</v>
      </c>
      <c r="S495" s="1"/>
      <c r="X495" s="4">
        <v>23</v>
      </c>
      <c r="AA495" s="4">
        <f t="shared" si="52"/>
        <v>23</v>
      </c>
      <c r="AB495" s="4" t="str">
        <f t="shared" si="55"/>
        <v>K23</v>
      </c>
      <c r="AE495" s="4">
        <v>1</v>
      </c>
      <c r="AK495" s="5" t="s">
        <v>504</v>
      </c>
    </row>
    <row r="496" spans="1:42" ht="14.25" x14ac:dyDescent="0.2">
      <c r="A496" s="28" t="str">
        <f t="shared" si="56"/>
        <v>Onnipekka</v>
      </c>
      <c r="B496" t="str">
        <f t="shared" si="57"/>
        <v>Varis</v>
      </c>
      <c r="C496" s="56" t="s">
        <v>2356</v>
      </c>
      <c r="D496" t="s">
        <v>2357</v>
      </c>
      <c r="E496" t="s">
        <v>87</v>
      </c>
      <c r="G496" s="7" t="s">
        <v>228</v>
      </c>
      <c r="L496" s="5" t="s">
        <v>2747</v>
      </c>
      <c r="S496" s="1"/>
      <c r="X496" s="4">
        <v>23</v>
      </c>
      <c r="AA496" s="4">
        <f t="shared" si="52"/>
        <v>23</v>
      </c>
      <c r="AB496" s="4" t="str">
        <f t="shared" si="55"/>
        <v>V23</v>
      </c>
      <c r="AE496" s="4">
        <v>1</v>
      </c>
      <c r="AG496" s="4" t="s">
        <v>504</v>
      </c>
      <c r="AI496" s="50" t="s">
        <v>2356</v>
      </c>
      <c r="AK496" s="5" t="s">
        <v>504</v>
      </c>
      <c r="AL496" s="5" t="s">
        <v>1355</v>
      </c>
      <c r="AM496" s="4" t="s">
        <v>1355</v>
      </c>
      <c r="AN496" s="4" t="s">
        <v>1355</v>
      </c>
      <c r="AO496" s="5" t="s">
        <v>1355</v>
      </c>
      <c r="AP496" s="4" t="s">
        <v>1355</v>
      </c>
    </row>
    <row r="497" spans="1:42" ht="14.25" x14ac:dyDescent="0.2">
      <c r="A497" s="28" t="str">
        <f t="shared" si="56"/>
        <v>Terhi</v>
      </c>
      <c r="B497" t="str">
        <f t="shared" si="57"/>
        <v>Kivikoski</v>
      </c>
      <c r="C497" s="56" t="s">
        <v>2358</v>
      </c>
      <c r="D497" t="s">
        <v>2359</v>
      </c>
      <c r="E497" t="s">
        <v>511</v>
      </c>
      <c r="H497" s="7" t="s">
        <v>229</v>
      </c>
      <c r="L497" s="5" t="s">
        <v>2748</v>
      </c>
      <c r="S497" s="1"/>
      <c r="X497" s="4">
        <v>23</v>
      </c>
      <c r="Y497" s="47">
        <v>24</v>
      </c>
      <c r="Z497" s="47"/>
      <c r="AA497" s="4">
        <f t="shared" si="52"/>
        <v>24</v>
      </c>
      <c r="AB497" s="4" t="str">
        <f t="shared" si="55"/>
        <v>K24</v>
      </c>
      <c r="AE497" s="4">
        <v>1</v>
      </c>
      <c r="AK497" s="5" t="s">
        <v>504</v>
      </c>
    </row>
    <row r="498" spans="1:42" ht="14.25" x14ac:dyDescent="0.2">
      <c r="A498" s="28" t="str">
        <f t="shared" si="56"/>
        <v>Niina</v>
      </c>
      <c r="B498" t="str">
        <f t="shared" si="57"/>
        <v>Jukkara</v>
      </c>
      <c r="C498" s="56" t="s">
        <v>2360</v>
      </c>
      <c r="D498" t="s">
        <v>2361</v>
      </c>
      <c r="E498" t="s">
        <v>91</v>
      </c>
      <c r="H498" s="7" t="s">
        <v>229</v>
      </c>
      <c r="L498" s="5" t="s">
        <v>2748</v>
      </c>
      <c r="S498" s="1"/>
      <c r="X498" s="4">
        <v>23</v>
      </c>
      <c r="Y498" s="47">
        <v>24</v>
      </c>
      <c r="Z498" s="47"/>
      <c r="AA498" s="4">
        <f t="shared" si="52"/>
        <v>24</v>
      </c>
      <c r="AB498" s="4" t="str">
        <f t="shared" si="55"/>
        <v>K24</v>
      </c>
      <c r="AE498" s="4">
        <v>1</v>
      </c>
      <c r="AK498" s="5" t="s">
        <v>504</v>
      </c>
    </row>
    <row r="499" spans="1:42" ht="14.25" x14ac:dyDescent="0.2">
      <c r="A499" s="28" t="str">
        <f t="shared" si="56"/>
        <v>Ruut</v>
      </c>
      <c r="B499" t="str">
        <f t="shared" si="57"/>
        <v>Kanko</v>
      </c>
      <c r="C499" s="56" t="s">
        <v>920</v>
      </c>
      <c r="D499" t="s">
        <v>2362</v>
      </c>
      <c r="E499" t="s">
        <v>88</v>
      </c>
      <c r="H499" s="7" t="s">
        <v>229</v>
      </c>
      <c r="L499" s="5" t="s">
        <v>2748</v>
      </c>
      <c r="S499" s="1"/>
      <c r="X499" s="4">
        <v>23</v>
      </c>
      <c r="Y499" s="47">
        <v>24</v>
      </c>
      <c r="Z499" s="47"/>
      <c r="AA499" s="4">
        <f t="shared" si="52"/>
        <v>24</v>
      </c>
      <c r="AB499" s="4" t="str">
        <f t="shared" si="55"/>
        <v>K24</v>
      </c>
      <c r="AE499" s="4">
        <v>1</v>
      </c>
      <c r="AK499" s="5" t="s">
        <v>504</v>
      </c>
    </row>
    <row r="500" spans="1:42" ht="14.25" x14ac:dyDescent="0.2">
      <c r="A500" s="28" t="str">
        <f>IF(ISERR(FIND(" ",D500)),"",LEFT(D500,FIND(" ",D500)-1))</f>
        <v>Jenni</v>
      </c>
      <c r="B500" t="str">
        <f>TRIM(RIGHT(SUBSTITUTE(D500," ",REPT(" ",LEN(D500))),LEN(D500)))</f>
        <v>Ohvanainen</v>
      </c>
      <c r="C500" s="56" t="s">
        <v>2374</v>
      </c>
      <c r="D500" t="s">
        <v>2375</v>
      </c>
      <c r="E500" t="s">
        <v>2219</v>
      </c>
      <c r="H500" s="7" t="s">
        <v>229</v>
      </c>
      <c r="L500" s="5" t="s">
        <v>2749</v>
      </c>
      <c r="S500" s="1"/>
      <c r="X500" s="4">
        <v>23</v>
      </c>
      <c r="Y500" s="47"/>
      <c r="Z500" s="47"/>
      <c r="AA500" s="4">
        <f t="shared" si="52"/>
        <v>23</v>
      </c>
      <c r="AB500" s="4" t="str">
        <f t="shared" si="55"/>
        <v>K23</v>
      </c>
      <c r="AE500" s="4">
        <v>1</v>
      </c>
      <c r="AK500" s="5" t="s">
        <v>504</v>
      </c>
    </row>
    <row r="501" spans="1:42" ht="14.25" x14ac:dyDescent="0.2">
      <c r="A501" s="28" t="s">
        <v>2392</v>
      </c>
      <c r="B501" t="str">
        <f t="shared" si="57"/>
        <v>Juntunen</v>
      </c>
      <c r="C501" s="56" t="s">
        <v>2381</v>
      </c>
      <c r="D501" t="s">
        <v>2382</v>
      </c>
      <c r="E501" t="s">
        <v>92</v>
      </c>
      <c r="H501" s="7" t="s">
        <v>229</v>
      </c>
      <c r="L501" s="5" t="s">
        <v>2750</v>
      </c>
      <c r="S501" s="1"/>
      <c r="X501" s="4">
        <v>23</v>
      </c>
      <c r="Y501" s="4">
        <v>24</v>
      </c>
      <c r="Z501" s="47"/>
      <c r="AA501" s="4">
        <f t="shared" si="52"/>
        <v>24</v>
      </c>
      <c r="AB501" s="4" t="str">
        <f t="shared" si="55"/>
        <v>K24</v>
      </c>
      <c r="AE501" s="4">
        <v>1</v>
      </c>
      <c r="AK501" s="5" t="s">
        <v>504</v>
      </c>
    </row>
    <row r="502" spans="1:42" ht="14.25" x14ac:dyDescent="0.2">
      <c r="A502" s="28" t="str">
        <f t="shared" ref="A502:A509" si="58">IF(ISERR(FIND(" ",D502)),"",LEFT(D502,FIND(" ",D502)-1))</f>
        <v>Mira-Veera</v>
      </c>
      <c r="B502" t="str">
        <f t="shared" ref="B502:B509" si="59">TRIM(RIGHT(SUBSTITUTE(D502," ",REPT(" ",LEN(D502))),LEN(D502)))</f>
        <v>Aaltonen</v>
      </c>
      <c r="C502" s="56" t="s">
        <v>2380</v>
      </c>
      <c r="D502" t="s">
        <v>2267</v>
      </c>
      <c r="E502" t="s">
        <v>87</v>
      </c>
      <c r="G502" s="7" t="s">
        <v>228</v>
      </c>
      <c r="L502" s="5" t="s">
        <v>2420</v>
      </c>
      <c r="S502" s="1"/>
      <c r="X502" s="4">
        <v>23</v>
      </c>
      <c r="Y502" s="47">
        <v>24</v>
      </c>
      <c r="Z502" s="47"/>
      <c r="AA502" s="4">
        <f t="shared" si="52"/>
        <v>24</v>
      </c>
      <c r="AB502" s="4" t="str">
        <f t="shared" si="55"/>
        <v>V24</v>
      </c>
      <c r="AG502" s="4" t="s">
        <v>504</v>
      </c>
      <c r="AJ502" s="50" t="s">
        <v>2380</v>
      </c>
      <c r="AK502" s="5" t="s">
        <v>504</v>
      </c>
    </row>
    <row r="503" spans="1:42" ht="14.25" x14ac:dyDescent="0.2">
      <c r="A503" s="28" t="str">
        <f t="shared" si="58"/>
        <v>Johanna</v>
      </c>
      <c r="B503" t="str">
        <f t="shared" si="59"/>
        <v>Pietarinen</v>
      </c>
      <c r="C503" s="56" t="s">
        <v>2383</v>
      </c>
      <c r="D503" t="s">
        <v>2384</v>
      </c>
      <c r="G503" s="7" t="s">
        <v>228</v>
      </c>
      <c r="L503" s="5" t="s">
        <v>2420</v>
      </c>
      <c r="S503" s="1"/>
      <c r="Y503" s="4">
        <v>24</v>
      </c>
      <c r="AA503" s="4">
        <f t="shared" si="52"/>
        <v>24</v>
      </c>
      <c r="AB503" s="4" t="str">
        <f t="shared" ref="AB503:AB545" si="60">CONCATENATE(G503,H503,AA503)</f>
        <v>V24</v>
      </c>
      <c r="AE503" s="4">
        <v>1</v>
      </c>
      <c r="AI503" s="50" t="s">
        <v>2383</v>
      </c>
      <c r="AK503" s="5" t="s">
        <v>504</v>
      </c>
      <c r="AL503" s="5" t="s">
        <v>1355</v>
      </c>
      <c r="AM503" s="4" t="s">
        <v>1355</v>
      </c>
      <c r="AN503" s="4" t="s">
        <v>1355</v>
      </c>
      <c r="AO503" s="5" t="s">
        <v>1355</v>
      </c>
      <c r="AP503" s="4" t="s">
        <v>1355</v>
      </c>
    </row>
    <row r="504" spans="1:42" ht="14.25" x14ac:dyDescent="0.2">
      <c r="A504" s="28" t="str">
        <f t="shared" si="58"/>
        <v>Antti</v>
      </c>
      <c r="B504" t="str">
        <f t="shared" si="59"/>
        <v>Ollikainen</v>
      </c>
      <c r="C504" s="56" t="s">
        <v>2785</v>
      </c>
      <c r="D504" t="s">
        <v>2786</v>
      </c>
      <c r="E504" t="s">
        <v>2787</v>
      </c>
      <c r="H504" s="7" t="s">
        <v>229</v>
      </c>
      <c r="L504" s="5" t="s">
        <v>2788</v>
      </c>
      <c r="S504" s="1"/>
      <c r="X504" s="4">
        <v>23</v>
      </c>
      <c r="Y504" s="4">
        <v>24</v>
      </c>
      <c r="AA504" s="4">
        <f t="shared" si="52"/>
        <v>24</v>
      </c>
      <c r="AB504" s="4" t="str">
        <f t="shared" si="60"/>
        <v>K24</v>
      </c>
      <c r="AE504" s="4">
        <v>1</v>
      </c>
      <c r="AI504" s="50"/>
      <c r="AK504" s="5" t="s">
        <v>504</v>
      </c>
    </row>
    <row r="505" spans="1:42" ht="14.25" x14ac:dyDescent="0.2">
      <c r="A505" s="28" t="str">
        <f t="shared" si="58"/>
        <v>Emmalotta</v>
      </c>
      <c r="B505" t="str">
        <f t="shared" si="59"/>
        <v>Paduraru</v>
      </c>
      <c r="C505" s="56" t="s">
        <v>2790</v>
      </c>
      <c r="D505" t="s">
        <v>2789</v>
      </c>
      <c r="E505" t="s">
        <v>2791</v>
      </c>
      <c r="H505" s="7" t="s">
        <v>229</v>
      </c>
      <c r="I505" s="7" t="s">
        <v>542</v>
      </c>
      <c r="L505" s="5" t="s">
        <v>2792</v>
      </c>
      <c r="S505" s="1"/>
      <c r="X505" s="4">
        <v>23</v>
      </c>
      <c r="Y505" s="47">
        <v>24</v>
      </c>
      <c r="Z505" s="47"/>
      <c r="AA505" s="4">
        <f t="shared" si="52"/>
        <v>24</v>
      </c>
      <c r="AB505" s="4" t="str">
        <f t="shared" si="60"/>
        <v>K24</v>
      </c>
      <c r="AE505" s="4">
        <v>1</v>
      </c>
      <c r="AI505" s="50"/>
      <c r="AK505" s="5" t="s">
        <v>504</v>
      </c>
    </row>
    <row r="506" spans="1:42" ht="14.25" x14ac:dyDescent="0.2">
      <c r="A506" s="28" t="str">
        <f>IF(ISERR(FIND(" ",D506)),"",LEFT(D506,FIND(" ",D506)-1))</f>
        <v>Hannu</v>
      </c>
      <c r="B506" t="str">
        <f>TRIM(RIGHT(SUBSTITUTE(D506," ",REPT(" ",LEN(D506))),LEN(D506)))</f>
        <v>Alho</v>
      </c>
      <c r="C506" s="56" t="s">
        <v>2804</v>
      </c>
      <c r="D506" t="s">
        <v>2805</v>
      </c>
      <c r="E506" t="s">
        <v>87</v>
      </c>
      <c r="G506" s="7" t="s">
        <v>228</v>
      </c>
      <c r="L506" s="5" t="s">
        <v>2840</v>
      </c>
      <c r="Q506" s="6" t="s">
        <v>2792</v>
      </c>
      <c r="S506" s="1"/>
      <c r="Y506" s="4">
        <v>24</v>
      </c>
      <c r="AA506" s="4">
        <f>MAX(R506:Y506)</f>
        <v>24</v>
      </c>
      <c r="AB506" s="4" t="str">
        <f>CONCATENATE(G506,H506,AA506)</f>
        <v>V24</v>
      </c>
      <c r="AE506" s="4">
        <v>1</v>
      </c>
      <c r="AJ506" s="50" t="s">
        <v>2804</v>
      </c>
      <c r="AK506" s="5" t="s">
        <v>504</v>
      </c>
    </row>
    <row r="507" spans="1:42" ht="14.25" x14ac:dyDescent="0.2">
      <c r="A507" s="28" t="str">
        <f t="shared" si="58"/>
        <v>Teddy</v>
      </c>
      <c r="B507" t="str">
        <f t="shared" si="59"/>
        <v>Smeds</v>
      </c>
      <c r="C507" s="56" t="s">
        <v>2315</v>
      </c>
      <c r="D507" t="s">
        <v>2794</v>
      </c>
      <c r="E507" t="s">
        <v>889</v>
      </c>
      <c r="H507" s="7" t="s">
        <v>229</v>
      </c>
      <c r="L507" s="5" t="s">
        <v>2795</v>
      </c>
      <c r="S507" s="1"/>
      <c r="X507" s="4">
        <v>23</v>
      </c>
      <c r="Y507" s="47">
        <v>24</v>
      </c>
      <c r="Z507" s="47"/>
      <c r="AA507" s="4">
        <f t="shared" si="52"/>
        <v>24</v>
      </c>
      <c r="AB507" s="4" t="str">
        <f t="shared" si="60"/>
        <v>K24</v>
      </c>
      <c r="AE507" s="4">
        <v>1</v>
      </c>
      <c r="AG507" s="4" t="s">
        <v>504</v>
      </c>
      <c r="AI507" s="50"/>
      <c r="AK507" s="5" t="s">
        <v>504</v>
      </c>
    </row>
    <row r="508" spans="1:42" ht="14.25" x14ac:dyDescent="0.2">
      <c r="A508" s="28" t="str">
        <f t="shared" si="58"/>
        <v>Hanna</v>
      </c>
      <c r="B508" t="str">
        <f t="shared" si="59"/>
        <v>Venäläinen</v>
      </c>
      <c r="C508" s="56" t="s">
        <v>2399</v>
      </c>
      <c r="D508" t="s">
        <v>2796</v>
      </c>
      <c r="E508" t="s">
        <v>446</v>
      </c>
      <c r="H508" s="7" t="s">
        <v>229</v>
      </c>
      <c r="L508" s="5" t="s">
        <v>2795</v>
      </c>
      <c r="S508" s="1"/>
      <c r="X508" s="4">
        <v>23</v>
      </c>
      <c r="Y508" s="47">
        <v>24</v>
      </c>
      <c r="Z508" s="47"/>
      <c r="AA508" s="4">
        <f t="shared" si="52"/>
        <v>24</v>
      </c>
      <c r="AB508" s="4" t="str">
        <f t="shared" si="60"/>
        <v>K24</v>
      </c>
      <c r="AE508" s="4">
        <v>1</v>
      </c>
      <c r="AG508" s="4" t="s">
        <v>504</v>
      </c>
      <c r="AK508" s="5" t="s">
        <v>504</v>
      </c>
    </row>
    <row r="509" spans="1:42" ht="14.25" x14ac:dyDescent="0.2">
      <c r="A509" s="28" t="str">
        <f t="shared" si="58"/>
        <v>Milja</v>
      </c>
      <c r="B509" t="str">
        <f t="shared" si="59"/>
        <v>Ilkka</v>
      </c>
      <c r="C509" s="56" t="s">
        <v>2797</v>
      </c>
      <c r="D509" t="s">
        <v>2798</v>
      </c>
      <c r="E509" t="s">
        <v>446</v>
      </c>
      <c r="G509" s="7" t="s">
        <v>228</v>
      </c>
      <c r="L509" s="5" t="s">
        <v>2799</v>
      </c>
      <c r="Q509" s="6" t="s">
        <v>2799</v>
      </c>
      <c r="S509" s="1"/>
      <c r="X509" s="4">
        <v>23</v>
      </c>
      <c r="Y509" s="47">
        <v>24</v>
      </c>
      <c r="Z509" s="47"/>
      <c r="AA509" s="4">
        <f t="shared" si="52"/>
        <v>24</v>
      </c>
      <c r="AB509" s="4" t="str">
        <f t="shared" si="60"/>
        <v>V24</v>
      </c>
      <c r="AE509" s="4">
        <v>1</v>
      </c>
      <c r="AI509" s="50" t="s">
        <v>2848</v>
      </c>
      <c r="AJ509" s="50"/>
      <c r="AK509" s="5" t="s">
        <v>504</v>
      </c>
      <c r="AL509" s="5" t="s">
        <v>1355</v>
      </c>
      <c r="AM509" s="4" t="s">
        <v>1355</v>
      </c>
      <c r="AN509" s="4" t="s">
        <v>1355</v>
      </c>
      <c r="AO509" s="5" t="s">
        <v>1355</v>
      </c>
      <c r="AP509" s="4" t="s">
        <v>1355</v>
      </c>
    </row>
    <row r="510" spans="1:42" ht="15" x14ac:dyDescent="0.25">
      <c r="A510" s="28" t="s">
        <v>2811</v>
      </c>
      <c r="B510" t="str">
        <f t="shared" si="57"/>
        <v>Hirvonen</v>
      </c>
      <c r="C510" s="56" t="s">
        <v>2249</v>
      </c>
      <c r="D510" t="s">
        <v>2810</v>
      </c>
      <c r="E510" t="s">
        <v>87</v>
      </c>
      <c r="H510" s="7" t="s">
        <v>229</v>
      </c>
      <c r="L510" s="5" t="s">
        <v>2812</v>
      </c>
      <c r="Q510" s="43"/>
      <c r="S510" s="1"/>
      <c r="X510" s="4">
        <v>23</v>
      </c>
      <c r="Y510" s="47">
        <v>24</v>
      </c>
      <c r="Z510" s="47"/>
      <c r="AA510" s="4">
        <f t="shared" si="52"/>
        <v>24</v>
      </c>
      <c r="AB510" s="4" t="str">
        <f t="shared" si="60"/>
        <v>K24</v>
      </c>
      <c r="AE510" s="4">
        <v>1</v>
      </c>
      <c r="AG510" s="4" t="s">
        <v>504</v>
      </c>
      <c r="AK510" s="5" t="s">
        <v>504</v>
      </c>
    </row>
    <row r="511" spans="1:42" ht="15" x14ac:dyDescent="0.25">
      <c r="A511" s="28" t="str">
        <f t="shared" si="56"/>
        <v>Sini</v>
      </c>
      <c r="B511" t="str">
        <f t="shared" si="57"/>
        <v>Högman</v>
      </c>
      <c r="C511" s="56" t="s">
        <v>2770</v>
      </c>
      <c r="D511" t="s">
        <v>2813</v>
      </c>
      <c r="E511" t="s">
        <v>87</v>
      </c>
      <c r="H511" s="7" t="s">
        <v>229</v>
      </c>
      <c r="L511" s="5" t="s">
        <v>2812</v>
      </c>
      <c r="Q511" s="43"/>
      <c r="S511" s="1"/>
      <c r="X511" s="4">
        <v>23</v>
      </c>
      <c r="Y511" s="47">
        <v>24</v>
      </c>
      <c r="Z511" s="47"/>
      <c r="AA511" s="4">
        <f t="shared" si="52"/>
        <v>24</v>
      </c>
      <c r="AB511" s="4" t="str">
        <f t="shared" si="60"/>
        <v>K24</v>
      </c>
      <c r="AE511" s="4">
        <v>1</v>
      </c>
      <c r="AG511" s="4" t="s">
        <v>504</v>
      </c>
      <c r="AK511" s="5" t="s">
        <v>504</v>
      </c>
    </row>
    <row r="512" spans="1:42" ht="15" x14ac:dyDescent="0.25">
      <c r="A512" s="28" t="str">
        <f t="shared" si="56"/>
        <v>Anssi</v>
      </c>
      <c r="B512" t="str">
        <f t="shared" si="57"/>
        <v>Uusitalo</v>
      </c>
      <c r="C512" s="56" t="s">
        <v>2814</v>
      </c>
      <c r="D512" t="s">
        <v>2815</v>
      </c>
      <c r="E512" t="s">
        <v>1720</v>
      </c>
      <c r="H512" s="7" t="s">
        <v>229</v>
      </c>
      <c r="L512" s="5" t="s">
        <v>2812</v>
      </c>
      <c r="Q512" s="43"/>
      <c r="S512" s="1"/>
      <c r="X512" s="4">
        <v>23</v>
      </c>
      <c r="Y512" s="47">
        <v>24</v>
      </c>
      <c r="Z512" s="47"/>
      <c r="AA512" s="4">
        <f t="shared" si="52"/>
        <v>24</v>
      </c>
      <c r="AB512" s="4" t="str">
        <f t="shared" si="60"/>
        <v>K24</v>
      </c>
      <c r="AE512" s="4">
        <v>1</v>
      </c>
      <c r="AG512" s="4" t="s">
        <v>504</v>
      </c>
      <c r="AK512" s="5" t="s">
        <v>504</v>
      </c>
    </row>
    <row r="513" spans="1:42" ht="15" x14ac:dyDescent="0.25">
      <c r="A513" s="28" t="str">
        <f t="shared" si="56"/>
        <v>Henry</v>
      </c>
      <c r="B513" t="str">
        <f t="shared" si="57"/>
        <v>Nordström</v>
      </c>
      <c r="C513" s="56" t="s">
        <v>2391</v>
      </c>
      <c r="D513" t="s">
        <v>2838</v>
      </c>
      <c r="E513" t="s">
        <v>103</v>
      </c>
      <c r="H513" s="7" t="s">
        <v>229</v>
      </c>
      <c r="L513" s="5" t="s">
        <v>2839</v>
      </c>
      <c r="Q513" s="43"/>
      <c r="S513" s="1"/>
      <c r="Y513" s="4">
        <v>24</v>
      </c>
      <c r="AA513" s="4">
        <f t="shared" si="52"/>
        <v>24</v>
      </c>
      <c r="AB513" s="4" t="str">
        <f t="shared" si="60"/>
        <v>K24</v>
      </c>
      <c r="AE513" s="4">
        <v>1</v>
      </c>
      <c r="AG513" s="4" t="s">
        <v>504</v>
      </c>
      <c r="AK513" s="5" t="s">
        <v>504</v>
      </c>
    </row>
    <row r="514" spans="1:42" ht="15" x14ac:dyDescent="0.25">
      <c r="A514" s="28" t="str">
        <f t="shared" si="56"/>
        <v>A</v>
      </c>
      <c r="B514" t="str">
        <f t="shared" si="57"/>
        <v>M</v>
      </c>
      <c r="C514" s="56"/>
      <c r="D514" t="s">
        <v>3528</v>
      </c>
      <c r="E514" t="s">
        <v>21</v>
      </c>
      <c r="H514" s="7" t="s">
        <v>229</v>
      </c>
      <c r="L514" s="5" t="s">
        <v>2849</v>
      </c>
      <c r="Q514" s="43"/>
      <c r="S514" s="1"/>
      <c r="Y514" s="4">
        <v>24</v>
      </c>
      <c r="AA514" s="4">
        <f t="shared" si="52"/>
        <v>24</v>
      </c>
      <c r="AB514" s="4" t="str">
        <f t="shared" si="60"/>
        <v>K24</v>
      </c>
      <c r="AE514" s="4">
        <v>1</v>
      </c>
      <c r="AG514" s="4" t="s">
        <v>504</v>
      </c>
      <c r="AH514" t="s">
        <v>3529</v>
      </c>
      <c r="AK514" s="5" t="s">
        <v>504</v>
      </c>
    </row>
    <row r="515" spans="1:42" ht="15" x14ac:dyDescent="0.25">
      <c r="A515" s="28" t="str">
        <f t="shared" si="56"/>
        <v>Ahti</v>
      </c>
      <c r="B515" t="str">
        <f t="shared" si="57"/>
        <v>Nyman</v>
      </c>
      <c r="C515" s="56" t="s">
        <v>2850</v>
      </c>
      <c r="D515" t="s">
        <v>1747</v>
      </c>
      <c r="E515" t="s">
        <v>952</v>
      </c>
      <c r="H515" s="7" t="s">
        <v>229</v>
      </c>
      <c r="L515" s="5" t="s">
        <v>2849</v>
      </c>
      <c r="Q515" s="43"/>
      <c r="S515" s="1"/>
      <c r="Y515" s="4">
        <v>24</v>
      </c>
      <c r="AA515" s="4">
        <f t="shared" si="52"/>
        <v>24</v>
      </c>
      <c r="AB515" s="4" t="str">
        <f t="shared" si="60"/>
        <v>K24</v>
      </c>
      <c r="AE515" s="4">
        <v>1</v>
      </c>
      <c r="AG515" s="4" t="s">
        <v>504</v>
      </c>
      <c r="AK515" s="5" t="s">
        <v>504</v>
      </c>
    </row>
    <row r="516" spans="1:42" ht="15" x14ac:dyDescent="0.25">
      <c r="A516" s="28" t="str">
        <f t="shared" si="56"/>
        <v>Tarja</v>
      </c>
      <c r="B516" t="str">
        <f t="shared" si="57"/>
        <v>Ikola</v>
      </c>
      <c r="C516" s="56" t="s">
        <v>2827</v>
      </c>
      <c r="D516" t="s">
        <v>2851</v>
      </c>
      <c r="E516" t="s">
        <v>92</v>
      </c>
      <c r="H516" s="7" t="s">
        <v>229</v>
      </c>
      <c r="L516" s="5" t="s">
        <v>2849</v>
      </c>
      <c r="Q516" s="43"/>
      <c r="S516" s="1"/>
      <c r="Y516" s="4">
        <v>24</v>
      </c>
      <c r="AA516" s="4">
        <f t="shared" ref="AA516:AA545" si="61">MAX(R516:Y516)</f>
        <v>24</v>
      </c>
      <c r="AB516" s="4" t="str">
        <f t="shared" si="60"/>
        <v>K24</v>
      </c>
      <c r="AE516" s="4">
        <v>1</v>
      </c>
      <c r="AG516" s="4" t="s">
        <v>504</v>
      </c>
      <c r="AK516" s="5" t="s">
        <v>504</v>
      </c>
    </row>
    <row r="517" spans="1:42" ht="15" x14ac:dyDescent="0.25">
      <c r="A517" s="28" t="str">
        <f t="shared" si="56"/>
        <v>Krista</v>
      </c>
      <c r="B517" t="str">
        <f t="shared" si="57"/>
        <v>Karppi</v>
      </c>
      <c r="C517" s="56" t="s">
        <v>2852</v>
      </c>
      <c r="D517" t="s">
        <v>2853</v>
      </c>
      <c r="E517" t="s">
        <v>107</v>
      </c>
      <c r="H517" s="7" t="s">
        <v>229</v>
      </c>
      <c r="L517" s="5" t="s">
        <v>2854</v>
      </c>
      <c r="Q517" s="43"/>
      <c r="S517" s="1"/>
      <c r="Y517" s="4">
        <v>24</v>
      </c>
      <c r="AA517" s="4">
        <f t="shared" si="61"/>
        <v>24</v>
      </c>
      <c r="AB517" s="4" t="str">
        <f t="shared" si="60"/>
        <v>K24</v>
      </c>
      <c r="AE517" s="4">
        <v>1</v>
      </c>
      <c r="AG517" s="4" t="s">
        <v>504</v>
      </c>
      <c r="AK517" s="5" t="s">
        <v>504</v>
      </c>
    </row>
    <row r="518" spans="1:42" ht="14.25" x14ac:dyDescent="0.2">
      <c r="A518" s="28" t="str">
        <f t="shared" si="56"/>
        <v>Roni</v>
      </c>
      <c r="B518" t="str">
        <f t="shared" si="57"/>
        <v>Kulmala</v>
      </c>
      <c r="C518" s="56" t="s">
        <v>2926</v>
      </c>
      <c r="D518" t="s">
        <v>2925</v>
      </c>
      <c r="E518" t="s">
        <v>88</v>
      </c>
      <c r="G518" s="7" t="s">
        <v>228</v>
      </c>
      <c r="L518" s="5" t="s">
        <v>2928</v>
      </c>
      <c r="Q518" s="6" t="s">
        <v>2927</v>
      </c>
      <c r="S518" s="1"/>
      <c r="Y518" s="4">
        <v>24</v>
      </c>
      <c r="AA518" s="4">
        <f t="shared" si="61"/>
        <v>24</v>
      </c>
      <c r="AB518" s="4" t="str">
        <f t="shared" si="60"/>
        <v>V24</v>
      </c>
      <c r="AE518" s="4">
        <v>1</v>
      </c>
      <c r="AI518" s="50" t="s">
        <v>2926</v>
      </c>
      <c r="AK518" s="5" t="s">
        <v>504</v>
      </c>
      <c r="AL518" s="5" t="s">
        <v>1355</v>
      </c>
      <c r="AM518" s="4" t="s">
        <v>1355</v>
      </c>
      <c r="AN518" s="4" t="s">
        <v>1355</v>
      </c>
      <c r="AO518" s="5" t="s">
        <v>1355</v>
      </c>
      <c r="AP518" s="4" t="s">
        <v>1355</v>
      </c>
    </row>
    <row r="519" spans="1:42" ht="14.25" x14ac:dyDescent="0.2">
      <c r="A519" s="28" t="str">
        <f t="shared" si="56"/>
        <v>Ilari</v>
      </c>
      <c r="B519" t="str">
        <f t="shared" si="57"/>
        <v>Toukoniitty</v>
      </c>
      <c r="C519" s="56" t="s">
        <v>2908</v>
      </c>
      <c r="D519" t="s">
        <v>2907</v>
      </c>
      <c r="E519" t="s">
        <v>2971</v>
      </c>
      <c r="G519" s="7" t="s">
        <v>228</v>
      </c>
      <c r="L519" s="5" t="s">
        <v>2972</v>
      </c>
      <c r="Q519" s="6" t="s">
        <v>2937</v>
      </c>
      <c r="S519" s="1"/>
      <c r="Y519" s="4">
        <v>24</v>
      </c>
      <c r="AA519" s="4">
        <f t="shared" si="61"/>
        <v>24</v>
      </c>
      <c r="AB519" s="4" t="str">
        <f t="shared" si="60"/>
        <v>V24</v>
      </c>
      <c r="AE519" s="4">
        <v>1</v>
      </c>
      <c r="AG519" s="4" t="s">
        <v>504</v>
      </c>
      <c r="AI519" s="56" t="s">
        <v>2908</v>
      </c>
      <c r="AK519" s="5" t="s">
        <v>504</v>
      </c>
      <c r="AL519" s="5" t="s">
        <v>1355</v>
      </c>
      <c r="AM519" s="4" t="s">
        <v>1355</v>
      </c>
      <c r="AN519" s="4" t="s">
        <v>1355</v>
      </c>
      <c r="AO519" s="5" t="s">
        <v>1355</v>
      </c>
      <c r="AP519" s="4" t="s">
        <v>1355</v>
      </c>
    </row>
    <row r="520" spans="1:42" ht="14.25" x14ac:dyDescent="0.2">
      <c r="A520" s="28" t="str">
        <f t="shared" si="56"/>
        <v>Jussi</v>
      </c>
      <c r="B520" t="str">
        <f t="shared" si="57"/>
        <v>Paananen</v>
      </c>
      <c r="C520" s="56" t="s">
        <v>2954</v>
      </c>
      <c r="D520" t="s">
        <v>2955</v>
      </c>
      <c r="E520" t="s">
        <v>87</v>
      </c>
      <c r="G520" s="7" t="s">
        <v>228</v>
      </c>
      <c r="L520" s="5" t="s">
        <v>2972</v>
      </c>
      <c r="Q520" s="6" t="s">
        <v>2956</v>
      </c>
      <c r="S520" s="1"/>
      <c r="Y520" s="4">
        <v>24</v>
      </c>
      <c r="AA520" s="4">
        <f t="shared" si="61"/>
        <v>24</v>
      </c>
      <c r="AB520" s="4" t="str">
        <f t="shared" si="60"/>
        <v>V24</v>
      </c>
      <c r="AE520" s="4">
        <v>1</v>
      </c>
      <c r="AG520" s="4" t="s">
        <v>504</v>
      </c>
      <c r="AI520" s="56" t="s">
        <v>2954</v>
      </c>
      <c r="AK520" s="5" t="s">
        <v>504</v>
      </c>
      <c r="AL520" s="5" t="s">
        <v>1355</v>
      </c>
      <c r="AM520" s="4" t="s">
        <v>1355</v>
      </c>
      <c r="AN520" s="4" t="s">
        <v>1355</v>
      </c>
      <c r="AO520" s="5" t="s">
        <v>1355</v>
      </c>
      <c r="AP520" s="4" t="s">
        <v>1355</v>
      </c>
    </row>
    <row r="521" spans="1:42" ht="14.25" x14ac:dyDescent="0.2">
      <c r="A521" s="28" t="str">
        <f t="shared" si="56"/>
        <v>Okko</v>
      </c>
      <c r="B521" t="str">
        <f t="shared" si="57"/>
        <v>Hirvonen</v>
      </c>
      <c r="C521" s="56" t="s">
        <v>1471</v>
      </c>
      <c r="D521" t="s">
        <v>2970</v>
      </c>
      <c r="E521" t="s">
        <v>86</v>
      </c>
      <c r="H521" s="7" t="s">
        <v>229</v>
      </c>
      <c r="L521" s="5" t="s">
        <v>2972</v>
      </c>
      <c r="S521" s="1"/>
      <c r="Y521" s="4">
        <v>24</v>
      </c>
      <c r="AA521" s="4">
        <f t="shared" si="61"/>
        <v>24</v>
      </c>
      <c r="AB521" s="4" t="str">
        <f t="shared" si="60"/>
        <v>K24</v>
      </c>
      <c r="AE521" s="4">
        <v>1</v>
      </c>
      <c r="AG521" s="4" t="s">
        <v>504</v>
      </c>
    </row>
    <row r="522" spans="1:42" ht="14.25" x14ac:dyDescent="0.2">
      <c r="A522" s="28" t="str">
        <f t="shared" si="56"/>
        <v>Aino</v>
      </c>
      <c r="B522" t="str">
        <f t="shared" si="57"/>
        <v>Ahokas</v>
      </c>
      <c r="C522" s="56" t="s">
        <v>2973</v>
      </c>
      <c r="D522" t="s">
        <v>2974</v>
      </c>
      <c r="E522" t="s">
        <v>87</v>
      </c>
      <c r="H522" s="7" t="s">
        <v>229</v>
      </c>
      <c r="L522" s="5" t="s">
        <v>2975</v>
      </c>
      <c r="S522" s="1"/>
      <c r="Y522" s="4">
        <v>24</v>
      </c>
      <c r="AA522" s="4">
        <f t="shared" si="61"/>
        <v>24</v>
      </c>
      <c r="AB522" s="4" t="str">
        <f t="shared" si="60"/>
        <v>K24</v>
      </c>
      <c r="AE522" s="4">
        <v>1</v>
      </c>
    </row>
    <row r="523" spans="1:42" ht="14.25" x14ac:dyDescent="0.2">
      <c r="A523" s="28" t="str">
        <f t="shared" si="56"/>
        <v>Saija</v>
      </c>
      <c r="B523" t="str">
        <f t="shared" si="57"/>
        <v>Hillebrand</v>
      </c>
      <c r="C523" s="56" t="s">
        <v>3380</v>
      </c>
      <c r="D523" t="s">
        <v>2246</v>
      </c>
      <c r="E523" t="s">
        <v>446</v>
      </c>
      <c r="G523" s="7" t="s">
        <v>228</v>
      </c>
      <c r="L523" s="5" t="s">
        <v>2976</v>
      </c>
      <c r="Q523" s="6">
        <v>45548</v>
      </c>
      <c r="S523" s="1"/>
      <c r="Y523" s="4">
        <v>24</v>
      </c>
      <c r="AA523" s="4">
        <f t="shared" si="61"/>
        <v>24</v>
      </c>
      <c r="AB523" s="4" t="str">
        <f t="shared" si="60"/>
        <v>V24</v>
      </c>
      <c r="AE523" s="4">
        <v>1</v>
      </c>
      <c r="AG523" s="4" t="s">
        <v>504</v>
      </c>
      <c r="AI523" s="50" t="s">
        <v>2245</v>
      </c>
      <c r="AL523" s="5" t="s">
        <v>1355</v>
      </c>
      <c r="AM523" s="4" t="s">
        <v>1355</v>
      </c>
      <c r="AN523" s="4" t="s">
        <v>1355</v>
      </c>
      <c r="AO523" s="5" t="s">
        <v>1355</v>
      </c>
      <c r="AP523" s="4" t="s">
        <v>1355</v>
      </c>
    </row>
    <row r="524" spans="1:42" ht="14.25" x14ac:dyDescent="0.2">
      <c r="A524" s="28" t="str">
        <f t="shared" si="56"/>
        <v>Taneli</v>
      </c>
      <c r="B524" t="str">
        <f t="shared" si="57"/>
        <v>Karhula</v>
      </c>
      <c r="C524" s="56" t="s">
        <v>2980</v>
      </c>
      <c r="D524" t="s">
        <v>2983</v>
      </c>
      <c r="E524" t="s">
        <v>95</v>
      </c>
      <c r="G524" s="7" t="s">
        <v>228</v>
      </c>
      <c r="Q524" s="6">
        <v>45358</v>
      </c>
      <c r="S524" s="1"/>
      <c r="Y524" s="4">
        <v>24</v>
      </c>
      <c r="AA524" s="4">
        <f t="shared" si="61"/>
        <v>24</v>
      </c>
      <c r="AB524" s="4" t="str">
        <f t="shared" si="60"/>
        <v>V24</v>
      </c>
      <c r="AE524" s="4">
        <v>1</v>
      </c>
      <c r="AI524" s="56" t="s">
        <v>2980</v>
      </c>
      <c r="AL524" s="5" t="s">
        <v>1355</v>
      </c>
      <c r="AM524" s="4" t="s">
        <v>1355</v>
      </c>
      <c r="AN524" s="4" t="s">
        <v>1355</v>
      </c>
      <c r="AO524" s="5" t="s">
        <v>1355</v>
      </c>
      <c r="AP524" s="4" t="s">
        <v>1355</v>
      </c>
    </row>
    <row r="525" spans="1:42" ht="14.25" x14ac:dyDescent="0.2">
      <c r="A525" s="28" t="str">
        <f t="shared" si="56"/>
        <v>Elisa</v>
      </c>
      <c r="B525" t="str">
        <f t="shared" si="57"/>
        <v>Bergman</v>
      </c>
      <c r="C525" s="56" t="s">
        <v>2820</v>
      </c>
      <c r="D525" t="s">
        <v>2830</v>
      </c>
      <c r="E525" t="s">
        <v>87</v>
      </c>
      <c r="H525" s="7" t="s">
        <v>229</v>
      </c>
      <c r="L525" s="5" t="s">
        <v>2992</v>
      </c>
      <c r="S525" s="1"/>
      <c r="Y525" s="4">
        <v>24</v>
      </c>
      <c r="AA525" s="4">
        <f t="shared" si="61"/>
        <v>24</v>
      </c>
      <c r="AB525" s="4" t="str">
        <f t="shared" si="60"/>
        <v>K24</v>
      </c>
      <c r="AE525" s="4">
        <v>1</v>
      </c>
      <c r="AG525" s="4" t="s">
        <v>504</v>
      </c>
    </row>
    <row r="526" spans="1:42" ht="14.25" x14ac:dyDescent="0.2">
      <c r="A526" s="28" t="str">
        <f t="shared" si="56"/>
        <v>Laura</v>
      </c>
      <c r="B526" t="str">
        <f t="shared" si="57"/>
        <v>Vallgren</v>
      </c>
      <c r="C526" s="56" t="s">
        <v>2993</v>
      </c>
      <c r="D526" t="s">
        <v>2994</v>
      </c>
      <c r="E526" t="s">
        <v>87</v>
      </c>
      <c r="H526" s="7" t="s">
        <v>229</v>
      </c>
      <c r="L526" s="5" t="s">
        <v>2992</v>
      </c>
      <c r="S526" s="1"/>
      <c r="Y526" s="4">
        <v>24</v>
      </c>
      <c r="AA526" s="4">
        <f t="shared" si="61"/>
        <v>24</v>
      </c>
      <c r="AB526" s="4" t="str">
        <f t="shared" si="60"/>
        <v>K24</v>
      </c>
      <c r="AE526" s="4">
        <v>1</v>
      </c>
    </row>
    <row r="527" spans="1:42" ht="14.25" x14ac:dyDescent="0.2">
      <c r="A527" s="28" t="str">
        <f t="shared" si="56"/>
        <v>Joel</v>
      </c>
      <c r="B527" t="str">
        <f t="shared" si="57"/>
        <v>Markkanen</v>
      </c>
      <c r="C527" s="56" t="s">
        <v>566</v>
      </c>
      <c r="D527" t="s">
        <v>2995</v>
      </c>
      <c r="E527" t="s">
        <v>87</v>
      </c>
      <c r="G527" s="7" t="s">
        <v>228</v>
      </c>
      <c r="L527" s="5" t="s">
        <v>2992</v>
      </c>
      <c r="Q527" s="6">
        <v>45553</v>
      </c>
      <c r="S527" s="1"/>
      <c r="Y527" s="4">
        <v>24</v>
      </c>
      <c r="AA527" s="4">
        <f t="shared" si="61"/>
        <v>24</v>
      </c>
      <c r="AB527" s="4" t="str">
        <f t="shared" si="60"/>
        <v>V24</v>
      </c>
      <c r="AE527" s="4">
        <v>1</v>
      </c>
      <c r="AG527" s="4" t="s">
        <v>504</v>
      </c>
      <c r="AI527" s="50" t="s">
        <v>566</v>
      </c>
      <c r="AL527" s="5" t="s">
        <v>1355</v>
      </c>
      <c r="AM527" s="4" t="s">
        <v>1355</v>
      </c>
      <c r="AN527" s="4" t="s">
        <v>1355</v>
      </c>
      <c r="AO527" s="5" t="s">
        <v>1355</v>
      </c>
      <c r="AP527" s="4" t="s">
        <v>1355</v>
      </c>
    </row>
    <row r="528" spans="1:42" ht="14.25" x14ac:dyDescent="0.2">
      <c r="A528" s="28" t="str">
        <f t="shared" si="56"/>
        <v>Nelly</v>
      </c>
      <c r="B528" t="str">
        <f t="shared" si="57"/>
        <v>Palola</v>
      </c>
      <c r="C528" s="56" t="s">
        <v>2802</v>
      </c>
      <c r="D528" t="s">
        <v>2801</v>
      </c>
      <c r="E528" t="s">
        <v>2996</v>
      </c>
      <c r="H528" s="7" t="s">
        <v>229</v>
      </c>
      <c r="L528" s="5" t="s">
        <v>2997</v>
      </c>
      <c r="S528" s="1"/>
      <c r="Y528" s="4">
        <v>24</v>
      </c>
      <c r="AA528" s="4">
        <f t="shared" si="61"/>
        <v>24</v>
      </c>
      <c r="AB528" s="4" t="str">
        <f t="shared" si="60"/>
        <v>K24</v>
      </c>
      <c r="AE528" s="4">
        <v>1</v>
      </c>
    </row>
    <row r="529" spans="1:36" ht="14.25" x14ac:dyDescent="0.2">
      <c r="A529" s="28" t="str">
        <f t="shared" si="56"/>
        <v>Jouni</v>
      </c>
      <c r="B529" t="str">
        <f t="shared" si="57"/>
        <v>Linnankoski</v>
      </c>
      <c r="C529" s="56" t="s">
        <v>3001</v>
      </c>
      <c r="D529" t="s">
        <v>3002</v>
      </c>
      <c r="E529" t="s">
        <v>87</v>
      </c>
      <c r="H529" s="7" t="s">
        <v>229</v>
      </c>
      <c r="L529" s="5" t="s">
        <v>3000</v>
      </c>
      <c r="S529" s="1"/>
      <c r="Y529" s="4">
        <v>24</v>
      </c>
      <c r="AA529" s="4">
        <f t="shared" si="61"/>
        <v>24</v>
      </c>
      <c r="AB529" s="4" t="str">
        <f t="shared" si="60"/>
        <v>K24</v>
      </c>
      <c r="AE529" s="4">
        <v>1</v>
      </c>
    </row>
    <row r="530" spans="1:36" ht="14.25" x14ac:dyDescent="0.2">
      <c r="A530" s="28" t="s">
        <v>3004</v>
      </c>
      <c r="B530" t="str">
        <f t="shared" si="57"/>
        <v>Garoff</v>
      </c>
      <c r="C530" s="56" t="s">
        <v>1419</v>
      </c>
      <c r="D530" t="s">
        <v>3003</v>
      </c>
      <c r="E530" t="s">
        <v>87</v>
      </c>
      <c r="H530" s="7" t="s">
        <v>229</v>
      </c>
      <c r="L530" s="5" t="s">
        <v>3005</v>
      </c>
      <c r="S530" s="1"/>
      <c r="Y530" s="4">
        <v>24</v>
      </c>
      <c r="AA530" s="4">
        <f t="shared" si="61"/>
        <v>24</v>
      </c>
      <c r="AB530" s="4" t="str">
        <f t="shared" si="60"/>
        <v>K24</v>
      </c>
      <c r="AE530" s="4">
        <v>1</v>
      </c>
      <c r="AG530" s="4" t="s">
        <v>504</v>
      </c>
    </row>
    <row r="531" spans="1:36" ht="14.25" x14ac:dyDescent="0.2">
      <c r="A531" s="28" t="str">
        <f t="shared" si="56"/>
        <v>Niina</v>
      </c>
      <c r="B531" t="str">
        <f t="shared" si="57"/>
        <v>Nalli</v>
      </c>
      <c r="C531" s="56" t="s">
        <v>3006</v>
      </c>
      <c r="D531" t="s">
        <v>3007</v>
      </c>
      <c r="E531" t="s">
        <v>95</v>
      </c>
      <c r="H531" s="7" t="s">
        <v>229</v>
      </c>
      <c r="L531" s="5" t="s">
        <v>3008</v>
      </c>
      <c r="S531" s="1"/>
      <c r="Y531" s="4">
        <v>24</v>
      </c>
      <c r="AA531" s="4">
        <f t="shared" si="61"/>
        <v>24</v>
      </c>
      <c r="AB531" s="4" t="str">
        <f t="shared" si="60"/>
        <v>K24</v>
      </c>
      <c r="AE531" s="4">
        <v>1</v>
      </c>
    </row>
    <row r="532" spans="1:36" ht="14.25" x14ac:dyDescent="0.2">
      <c r="A532" s="28" t="str">
        <f t="shared" si="56"/>
        <v>Elisabet</v>
      </c>
      <c r="B532" t="str">
        <f t="shared" si="57"/>
        <v>Hyppönen</v>
      </c>
      <c r="C532" s="56" t="s">
        <v>2998</v>
      </c>
      <c r="D532" t="s">
        <v>2999</v>
      </c>
      <c r="G532" s="7" t="s">
        <v>228</v>
      </c>
      <c r="L532" s="5" t="s">
        <v>3220</v>
      </c>
      <c r="Q532" s="6">
        <v>45385</v>
      </c>
      <c r="S532" s="1"/>
      <c r="Y532" s="4">
        <v>24</v>
      </c>
      <c r="AA532" s="4">
        <f t="shared" si="61"/>
        <v>24</v>
      </c>
      <c r="AG532" s="4" t="s">
        <v>504</v>
      </c>
      <c r="AI532" s="50" t="s">
        <v>2998</v>
      </c>
    </row>
    <row r="533" spans="1:36" ht="14.25" x14ac:dyDescent="0.2">
      <c r="A533" s="28" t="str">
        <f t="shared" si="56"/>
        <v>Noora</v>
      </c>
      <c r="B533" t="str">
        <f t="shared" si="57"/>
        <v>Naalisvaara</v>
      </c>
      <c r="C533" s="56" t="s">
        <v>3009</v>
      </c>
      <c r="D533" t="s">
        <v>3010</v>
      </c>
      <c r="E533" t="s">
        <v>98</v>
      </c>
      <c r="H533" s="7" t="s">
        <v>229</v>
      </c>
      <c r="L533" s="5" t="s">
        <v>3011</v>
      </c>
      <c r="S533" s="1"/>
      <c r="Y533" s="4">
        <v>24</v>
      </c>
      <c r="AA533" s="4">
        <f t="shared" si="61"/>
        <v>24</v>
      </c>
      <c r="AB533" s="4" t="str">
        <f t="shared" si="60"/>
        <v>K24</v>
      </c>
      <c r="AE533" s="4">
        <v>1</v>
      </c>
    </row>
    <row r="534" spans="1:36" ht="14.25" x14ac:dyDescent="0.2">
      <c r="A534" s="28" t="str">
        <f t="shared" si="56"/>
        <v>Susanna</v>
      </c>
      <c r="B534" t="str">
        <f t="shared" si="57"/>
        <v>Kassala</v>
      </c>
      <c r="C534" s="56" t="s">
        <v>3012</v>
      </c>
      <c r="D534" t="s">
        <v>3013</v>
      </c>
      <c r="E534" t="s">
        <v>98</v>
      </c>
      <c r="H534" s="7" t="s">
        <v>229</v>
      </c>
      <c r="L534" s="5" t="s">
        <v>3011</v>
      </c>
      <c r="S534" s="1"/>
      <c r="Y534" s="4">
        <v>24</v>
      </c>
      <c r="AA534" s="4">
        <f t="shared" si="61"/>
        <v>24</v>
      </c>
      <c r="AB534" s="4" t="str">
        <f t="shared" si="60"/>
        <v>K24</v>
      </c>
      <c r="AE534" s="4">
        <v>1</v>
      </c>
    </row>
    <row r="535" spans="1:36" ht="14.25" x14ac:dyDescent="0.2">
      <c r="A535" s="28" t="str">
        <f t="shared" si="56"/>
        <v>Sofia</v>
      </c>
      <c r="B535" t="str">
        <f t="shared" si="57"/>
        <v>Kasurinen</v>
      </c>
      <c r="C535" s="56" t="s">
        <v>3015</v>
      </c>
      <c r="D535" t="s">
        <v>3016</v>
      </c>
      <c r="G535" s="7" t="s">
        <v>228</v>
      </c>
      <c r="L535" s="5" t="s">
        <v>3424</v>
      </c>
      <c r="Q535" s="6">
        <v>45378</v>
      </c>
      <c r="S535" s="1"/>
      <c r="Y535" s="4">
        <v>24</v>
      </c>
      <c r="AA535" s="4">
        <f t="shared" si="61"/>
        <v>24</v>
      </c>
      <c r="AB535" s="4" t="str">
        <f t="shared" si="60"/>
        <v>V24</v>
      </c>
      <c r="AE535" s="4">
        <v>1</v>
      </c>
      <c r="AJ535" s="50" t="s">
        <v>3015</v>
      </c>
    </row>
    <row r="536" spans="1:36" ht="14.25" x14ac:dyDescent="0.2">
      <c r="A536" s="28" t="str">
        <f t="shared" si="56"/>
        <v>Hanna</v>
      </c>
      <c r="B536" t="str">
        <f t="shared" si="57"/>
        <v>Puha</v>
      </c>
      <c r="C536" s="56" t="s">
        <v>3021</v>
      </c>
      <c r="D536" t="s">
        <v>3036</v>
      </c>
      <c r="E536" t="s">
        <v>87</v>
      </c>
      <c r="H536" s="7" t="s">
        <v>229</v>
      </c>
      <c r="L536" s="5" t="s">
        <v>3037</v>
      </c>
      <c r="S536" s="1"/>
      <c r="Y536" s="4">
        <v>24</v>
      </c>
      <c r="AA536" s="4">
        <f t="shared" si="61"/>
        <v>24</v>
      </c>
      <c r="AB536" s="4" t="str">
        <f t="shared" si="60"/>
        <v>K24</v>
      </c>
      <c r="AE536" s="4">
        <v>1</v>
      </c>
    </row>
    <row r="537" spans="1:36" ht="14.25" x14ac:dyDescent="0.2">
      <c r="A537" s="28" t="str">
        <f t="shared" si="56"/>
        <v>Sanna</v>
      </c>
      <c r="B537" t="str">
        <f t="shared" si="57"/>
        <v>Kettunen</v>
      </c>
      <c r="C537" s="56" t="s">
        <v>3038</v>
      </c>
      <c r="D537" t="s">
        <v>3039</v>
      </c>
      <c r="E537" t="s">
        <v>2787</v>
      </c>
      <c r="H537" s="7" t="s">
        <v>229</v>
      </c>
      <c r="L537" s="5" t="s">
        <v>3040</v>
      </c>
      <c r="S537" s="1"/>
      <c r="Y537" s="4">
        <v>24</v>
      </c>
      <c r="AA537" s="4">
        <f t="shared" si="61"/>
        <v>24</v>
      </c>
      <c r="AB537" s="4" t="str">
        <f t="shared" si="60"/>
        <v>K24</v>
      </c>
      <c r="AE537" s="4">
        <v>1</v>
      </c>
    </row>
    <row r="538" spans="1:36" ht="14.25" x14ac:dyDescent="0.2">
      <c r="A538" s="28" t="str">
        <f t="shared" si="56"/>
        <v>Essi</v>
      </c>
      <c r="B538" t="str">
        <f t="shared" si="57"/>
        <v>Aulanko</v>
      </c>
      <c r="C538" s="56" t="s">
        <v>3041</v>
      </c>
      <c r="D538" t="s">
        <v>3042</v>
      </c>
      <c r="E538" t="s">
        <v>96</v>
      </c>
      <c r="H538" s="7" t="s">
        <v>229</v>
      </c>
      <c r="L538" s="5" t="s">
        <v>3043</v>
      </c>
      <c r="S538" s="1"/>
      <c r="Y538" s="4">
        <v>24</v>
      </c>
      <c r="AA538" s="4">
        <f t="shared" si="61"/>
        <v>24</v>
      </c>
      <c r="AB538" s="4" t="str">
        <f t="shared" si="60"/>
        <v>K24</v>
      </c>
      <c r="AE538" s="4">
        <v>1</v>
      </c>
    </row>
    <row r="539" spans="1:36" ht="14.25" x14ac:dyDescent="0.2">
      <c r="A539" s="28" t="str">
        <f t="shared" si="56"/>
        <v>Roda</v>
      </c>
      <c r="B539" t="str">
        <f t="shared" si="57"/>
        <v>Mire</v>
      </c>
      <c r="C539" s="56" t="s">
        <v>3051</v>
      </c>
      <c r="D539" t="s">
        <v>3052</v>
      </c>
      <c r="E539" t="s">
        <v>96</v>
      </c>
      <c r="H539" s="7" t="s">
        <v>229</v>
      </c>
      <c r="L539" s="5" t="s">
        <v>3053</v>
      </c>
      <c r="S539" s="1"/>
      <c r="Y539" s="4">
        <v>24</v>
      </c>
      <c r="AA539" s="4">
        <f t="shared" si="61"/>
        <v>24</v>
      </c>
      <c r="AB539" s="4" t="str">
        <f t="shared" si="60"/>
        <v>K24</v>
      </c>
      <c r="AE539" s="4">
        <v>1</v>
      </c>
    </row>
    <row r="540" spans="1:36" ht="14.25" x14ac:dyDescent="0.2">
      <c r="A540" s="28" t="str">
        <f t="shared" si="56"/>
        <v>Anu</v>
      </c>
      <c r="B540" t="str">
        <f t="shared" si="57"/>
        <v>Koponen</v>
      </c>
      <c r="C540" s="56" t="s">
        <v>3068</v>
      </c>
      <c r="D540" t="s">
        <v>3069</v>
      </c>
      <c r="E540" t="s">
        <v>657</v>
      </c>
      <c r="H540" s="7" t="s">
        <v>229</v>
      </c>
      <c r="L540" s="5" t="s">
        <v>3070</v>
      </c>
      <c r="S540" s="1"/>
      <c r="Y540" s="4">
        <v>24</v>
      </c>
      <c r="AA540" s="4">
        <f t="shared" si="61"/>
        <v>24</v>
      </c>
      <c r="AB540" s="4" t="str">
        <f t="shared" si="60"/>
        <v>K24</v>
      </c>
      <c r="AE540" s="4">
        <v>1</v>
      </c>
    </row>
    <row r="541" spans="1:36" ht="14.25" x14ac:dyDescent="0.2">
      <c r="A541" s="28" t="str">
        <f t="shared" si="56"/>
        <v>Anna</v>
      </c>
      <c r="B541" t="str">
        <f t="shared" si="57"/>
        <v>Helminen</v>
      </c>
      <c r="C541" s="56" t="s">
        <v>3071</v>
      </c>
      <c r="D541" t="s">
        <v>3072</v>
      </c>
      <c r="E541" t="s">
        <v>86</v>
      </c>
      <c r="H541" s="7" t="s">
        <v>229</v>
      </c>
      <c r="L541" s="5" t="s">
        <v>3073</v>
      </c>
      <c r="S541" s="1"/>
      <c r="Y541" s="4">
        <v>24</v>
      </c>
      <c r="AA541" s="4">
        <f t="shared" si="61"/>
        <v>24</v>
      </c>
      <c r="AB541" s="4" t="str">
        <f t="shared" si="60"/>
        <v>K24</v>
      </c>
      <c r="AE541" s="4">
        <v>1</v>
      </c>
    </row>
    <row r="542" spans="1:36" ht="14.25" x14ac:dyDescent="0.2">
      <c r="A542" s="28" t="str">
        <f t="shared" si="56"/>
        <v>Katrin</v>
      </c>
      <c r="B542" t="str">
        <f t="shared" si="57"/>
        <v>Ekstrand-Ingman</v>
      </c>
      <c r="C542" s="56" t="s">
        <v>2916</v>
      </c>
      <c r="D542" t="s">
        <v>2915</v>
      </c>
      <c r="E542" t="s">
        <v>86</v>
      </c>
      <c r="H542" s="7" t="s">
        <v>229</v>
      </c>
      <c r="L542" s="5" t="s">
        <v>3074</v>
      </c>
      <c r="S542" s="1"/>
      <c r="Y542" s="4">
        <v>24</v>
      </c>
      <c r="AA542" s="4">
        <f t="shared" si="61"/>
        <v>24</v>
      </c>
      <c r="AB542" s="4" t="str">
        <f t="shared" si="60"/>
        <v>K24</v>
      </c>
      <c r="AE542" s="4">
        <v>1</v>
      </c>
      <c r="AG542" s="4" t="s">
        <v>504</v>
      </c>
    </row>
    <row r="543" spans="1:36" ht="14.25" x14ac:dyDescent="0.2">
      <c r="A543" s="28" t="str">
        <f t="shared" si="56"/>
        <v>Sanna</v>
      </c>
      <c r="B543" t="str">
        <f t="shared" si="57"/>
        <v>Runsala</v>
      </c>
      <c r="C543" s="56" t="s">
        <v>1494</v>
      </c>
      <c r="D543" t="s">
        <v>1611</v>
      </c>
      <c r="E543" t="s">
        <v>3094</v>
      </c>
      <c r="H543" s="7" t="s">
        <v>229</v>
      </c>
      <c r="L543" s="5" t="s">
        <v>3095</v>
      </c>
      <c r="S543" s="1"/>
      <c r="Y543" s="4">
        <v>24</v>
      </c>
      <c r="AA543" s="4">
        <f t="shared" si="61"/>
        <v>24</v>
      </c>
      <c r="AB543" s="4" t="str">
        <f t="shared" si="60"/>
        <v>K24</v>
      </c>
      <c r="AE543" s="4">
        <v>1</v>
      </c>
      <c r="AG543" s="4" t="s">
        <v>504</v>
      </c>
    </row>
    <row r="544" spans="1:36" ht="14.25" x14ac:dyDescent="0.2">
      <c r="A544" s="28" t="str">
        <f t="shared" si="56"/>
        <v>Miikka</v>
      </c>
      <c r="B544" t="str">
        <f t="shared" si="57"/>
        <v>Kiviniemi</v>
      </c>
      <c r="C544" s="56" t="s">
        <v>3139</v>
      </c>
      <c r="D544" t="s">
        <v>3140</v>
      </c>
      <c r="E544" t="s">
        <v>360</v>
      </c>
      <c r="H544" s="7" t="s">
        <v>229</v>
      </c>
      <c r="L544" s="5" t="s">
        <v>3141</v>
      </c>
      <c r="S544" s="1"/>
      <c r="Y544" s="4">
        <v>24</v>
      </c>
      <c r="AA544" s="4">
        <f t="shared" si="61"/>
        <v>24</v>
      </c>
      <c r="AB544" s="4" t="str">
        <f t="shared" si="60"/>
        <v>K24</v>
      </c>
      <c r="AE544" s="4">
        <v>1</v>
      </c>
      <c r="AG544" s="4" t="s">
        <v>504</v>
      </c>
    </row>
    <row r="545" spans="1:42" ht="14.25" x14ac:dyDescent="0.2">
      <c r="A545" s="28" t="str">
        <f t="shared" si="56"/>
        <v>Risto</v>
      </c>
      <c r="B545" t="str">
        <f t="shared" si="57"/>
        <v>Niemi</v>
      </c>
      <c r="C545" s="56" t="s">
        <v>1138</v>
      </c>
      <c r="D545" t="s">
        <v>3159</v>
      </c>
      <c r="E545" t="s">
        <v>87</v>
      </c>
      <c r="H545" s="7" t="s">
        <v>229</v>
      </c>
      <c r="L545" s="5" t="s">
        <v>3160</v>
      </c>
      <c r="S545" s="1"/>
      <c r="Y545" s="4">
        <v>24</v>
      </c>
      <c r="AA545" s="4">
        <f t="shared" si="61"/>
        <v>24</v>
      </c>
      <c r="AB545" s="4" t="str">
        <f t="shared" si="60"/>
        <v>K24</v>
      </c>
      <c r="AE545" s="4">
        <v>1</v>
      </c>
      <c r="AG545" s="4" t="s">
        <v>504</v>
      </c>
    </row>
    <row r="546" spans="1:42" ht="14.25" x14ac:dyDescent="0.2">
      <c r="A546" s="28" t="str">
        <f t="shared" si="56"/>
        <v>Antti</v>
      </c>
      <c r="B546" t="str">
        <f t="shared" si="57"/>
        <v>Vartiainen</v>
      </c>
      <c r="C546" s="56" t="s">
        <v>3085</v>
      </c>
      <c r="D546" t="s">
        <v>3221</v>
      </c>
      <c r="E546" t="s">
        <v>87</v>
      </c>
      <c r="G546" s="7" t="s">
        <v>228</v>
      </c>
      <c r="L546" s="5" t="s">
        <v>3222</v>
      </c>
      <c r="Q546" s="6">
        <v>45436</v>
      </c>
      <c r="S546" s="1"/>
      <c r="Y546" s="4">
        <v>24</v>
      </c>
      <c r="AA546" s="4">
        <f>MAX(R546:Y546)</f>
        <v>24</v>
      </c>
      <c r="AB546" s="4" t="str">
        <f>CONCATENATE(G546,H546,AA546)</f>
        <v>V24</v>
      </c>
      <c r="AE546" s="4">
        <v>1</v>
      </c>
      <c r="AG546" s="4" t="s">
        <v>504</v>
      </c>
    </row>
    <row r="547" spans="1:42" ht="14.25" x14ac:dyDescent="0.2">
      <c r="A547" s="28" t="str">
        <f t="shared" si="56"/>
        <v>Niina</v>
      </c>
      <c r="B547" t="str">
        <f t="shared" si="57"/>
        <v>Rita</v>
      </c>
      <c r="C547" s="56" t="s">
        <v>3081</v>
      </c>
      <c r="D547" t="s">
        <v>3234</v>
      </c>
      <c r="E547" t="s">
        <v>96</v>
      </c>
      <c r="G547" s="7" t="s">
        <v>228</v>
      </c>
      <c r="L547" s="5" t="s">
        <v>3235</v>
      </c>
      <c r="Q547" s="6">
        <v>45442</v>
      </c>
      <c r="S547" s="1"/>
      <c r="Y547" s="4">
        <v>24</v>
      </c>
      <c r="AA547" s="4">
        <f t="shared" ref="AA547:AA553" si="62">MAX(R547:Y547)</f>
        <v>24</v>
      </c>
      <c r="AB547" s="4" t="str">
        <f t="shared" ref="AB547:AB553" si="63">CONCATENATE(G547,H547,AA547)</f>
        <v>V24</v>
      </c>
      <c r="AE547" s="4">
        <v>1</v>
      </c>
      <c r="AG547" s="4" t="s">
        <v>504</v>
      </c>
      <c r="AI547" s="56" t="s">
        <v>3081</v>
      </c>
    </row>
    <row r="548" spans="1:42" ht="14.25" x14ac:dyDescent="0.2">
      <c r="A548" s="28" t="str">
        <f t="shared" si="56"/>
        <v>Mirva</v>
      </c>
      <c r="B548" t="str">
        <f t="shared" si="57"/>
        <v>Julkunen</v>
      </c>
      <c r="C548" s="56" t="s">
        <v>3214</v>
      </c>
      <c r="D548" t="s">
        <v>3215</v>
      </c>
      <c r="E548" t="s">
        <v>89</v>
      </c>
      <c r="H548" s="7" t="s">
        <v>229</v>
      </c>
      <c r="L548" s="5" t="s">
        <v>3216</v>
      </c>
      <c r="S548" s="1"/>
      <c r="Y548" s="4">
        <v>24</v>
      </c>
      <c r="AA548" s="4">
        <f t="shared" si="62"/>
        <v>24</v>
      </c>
      <c r="AB548" s="4" t="str">
        <f t="shared" si="63"/>
        <v>K24</v>
      </c>
      <c r="AE548" s="4">
        <v>1</v>
      </c>
    </row>
    <row r="549" spans="1:42" ht="14.25" x14ac:dyDescent="0.2">
      <c r="A549" s="28" t="str">
        <f t="shared" si="56"/>
        <v>Mireille</v>
      </c>
      <c r="B549" t="str">
        <f t="shared" si="57"/>
        <v>Bathgate</v>
      </c>
      <c r="C549" s="56" t="s">
        <v>3217</v>
      </c>
      <c r="D549" t="s">
        <v>3218</v>
      </c>
      <c r="E549" t="s">
        <v>87</v>
      </c>
      <c r="H549" s="7" t="s">
        <v>229</v>
      </c>
      <c r="L549" s="5" t="s">
        <v>3219</v>
      </c>
      <c r="S549" s="1"/>
      <c r="Y549" s="4">
        <v>24</v>
      </c>
      <c r="AA549" s="4">
        <f t="shared" si="62"/>
        <v>24</v>
      </c>
      <c r="AB549" s="4" t="str">
        <f t="shared" si="63"/>
        <v>K24</v>
      </c>
      <c r="AE549" s="4">
        <v>1</v>
      </c>
    </row>
    <row r="550" spans="1:42" ht="14.25" x14ac:dyDescent="0.2">
      <c r="A550" s="28" t="str">
        <f t="shared" si="56"/>
        <v>Henriikka</v>
      </c>
      <c r="B550" t="str">
        <f t="shared" si="57"/>
        <v>Kojo</v>
      </c>
      <c r="C550" s="56" t="s">
        <v>3223</v>
      </c>
      <c r="D550" t="s">
        <v>3224</v>
      </c>
      <c r="E550" t="s">
        <v>89</v>
      </c>
      <c r="H550" s="7" t="s">
        <v>229</v>
      </c>
      <c r="L550" s="5" t="s">
        <v>3225</v>
      </c>
      <c r="S550" s="1"/>
      <c r="Y550" s="4">
        <v>24</v>
      </c>
      <c r="AA550" s="4">
        <f t="shared" si="62"/>
        <v>24</v>
      </c>
      <c r="AB550" s="4" t="str">
        <f t="shared" si="63"/>
        <v>K24</v>
      </c>
      <c r="AE550" s="4">
        <v>1</v>
      </c>
    </row>
    <row r="551" spans="1:42" ht="14.25" x14ac:dyDescent="0.2">
      <c r="A551" s="28" t="str">
        <f t="shared" si="56"/>
        <v>Jarkko</v>
      </c>
      <c r="B551" t="str">
        <f t="shared" si="57"/>
        <v>Taipaleenmäki</v>
      </c>
      <c r="C551" s="56" t="s">
        <v>3226</v>
      </c>
      <c r="D551" t="s">
        <v>3227</v>
      </c>
      <c r="E551" t="s">
        <v>95</v>
      </c>
      <c r="H551" s="7" t="s">
        <v>229</v>
      </c>
      <c r="L551" s="5" t="s">
        <v>3228</v>
      </c>
      <c r="S551" s="1"/>
      <c r="Y551" s="4">
        <v>24</v>
      </c>
      <c r="AA551" s="4">
        <f t="shared" si="62"/>
        <v>24</v>
      </c>
      <c r="AB551" s="4" t="str">
        <f t="shared" si="63"/>
        <v>K24</v>
      </c>
      <c r="AE551" s="4">
        <v>1</v>
      </c>
    </row>
    <row r="552" spans="1:42" ht="14.25" x14ac:dyDescent="0.2">
      <c r="A552" s="28" t="str">
        <f t="shared" si="56"/>
        <v>Katja</v>
      </c>
      <c r="B552" t="str">
        <f t="shared" si="57"/>
        <v>Jokisalo</v>
      </c>
      <c r="C552" s="56" t="s">
        <v>3230</v>
      </c>
      <c r="D552" t="s">
        <v>3231</v>
      </c>
      <c r="E552" t="s">
        <v>87</v>
      </c>
      <c r="H552" s="7" t="s">
        <v>229</v>
      </c>
      <c r="L552" s="5" t="s">
        <v>3232</v>
      </c>
      <c r="S552" s="1"/>
      <c r="Y552" s="4">
        <v>24</v>
      </c>
      <c r="AA552" s="4">
        <f t="shared" si="62"/>
        <v>24</v>
      </c>
      <c r="AB552" s="4" t="str">
        <f t="shared" si="63"/>
        <v>K24</v>
      </c>
      <c r="AE552" s="4">
        <v>1</v>
      </c>
    </row>
    <row r="553" spans="1:42" ht="14.25" x14ac:dyDescent="0.2">
      <c r="A553" s="28" t="str">
        <f t="shared" si="56"/>
        <v>Tuija</v>
      </c>
      <c r="B553" t="str">
        <f t="shared" si="57"/>
        <v>Wetterstrand</v>
      </c>
      <c r="C553" s="56" t="s">
        <v>3211</v>
      </c>
      <c r="D553" t="s">
        <v>3210</v>
      </c>
      <c r="E553" t="s">
        <v>87</v>
      </c>
      <c r="H553" s="7" t="s">
        <v>229</v>
      </c>
      <c r="L553" s="5" t="s">
        <v>3236</v>
      </c>
      <c r="S553" s="1"/>
      <c r="Y553" s="4">
        <v>24</v>
      </c>
      <c r="AA553" s="4">
        <f t="shared" si="62"/>
        <v>24</v>
      </c>
      <c r="AB553" s="4" t="str">
        <f t="shared" si="63"/>
        <v>K24</v>
      </c>
      <c r="AE553" s="4">
        <v>1</v>
      </c>
      <c r="AG553" s="4" t="s">
        <v>504</v>
      </c>
    </row>
    <row r="554" spans="1:42" ht="14.25" x14ac:dyDescent="0.2">
      <c r="A554" s="28" t="str">
        <f t="shared" ref="A554:A566" si="64">IF(ISERR(FIND(" ",D554)),"",LEFT(D554,FIND(" ",D554)-1))</f>
        <v>Hanna</v>
      </c>
      <c r="B554" t="str">
        <f t="shared" ref="B554:B566" si="65">TRIM(RIGHT(SUBSTITUTE(D554," ",REPT(" ",LEN(D554))),LEN(D554)))</f>
        <v>Takalo</v>
      </c>
      <c r="C554" s="56" t="s">
        <v>3251</v>
      </c>
      <c r="D554" t="s">
        <v>3250</v>
      </c>
      <c r="E554" t="s">
        <v>3252</v>
      </c>
      <c r="G554" s="7" t="s">
        <v>228</v>
      </c>
      <c r="L554" s="5" t="s">
        <v>3229</v>
      </c>
      <c r="Q554" s="6">
        <v>45548</v>
      </c>
      <c r="S554" s="1"/>
      <c r="Y554" s="4">
        <v>24</v>
      </c>
      <c r="AA554" s="4">
        <f t="shared" ref="AA554:AA566" si="66">MAX(R554:Y554)</f>
        <v>24</v>
      </c>
      <c r="AB554" s="4" t="str">
        <f t="shared" ref="AB554:AB566" si="67">CONCATENATE(G554,H554,AA554)</f>
        <v>V24</v>
      </c>
      <c r="AE554" s="4">
        <v>1</v>
      </c>
      <c r="AI554" s="56" t="s">
        <v>3251</v>
      </c>
      <c r="AL554" s="5" t="s">
        <v>1355</v>
      </c>
      <c r="AM554" s="4" t="s">
        <v>1355</v>
      </c>
      <c r="AN554" s="4" t="s">
        <v>1355</v>
      </c>
      <c r="AO554" s="5" t="s">
        <v>1355</v>
      </c>
      <c r="AP554" s="4" t="s">
        <v>1355</v>
      </c>
    </row>
    <row r="555" spans="1:42" ht="14.25" x14ac:dyDescent="0.2">
      <c r="A555" s="28" t="str">
        <f t="shared" si="64"/>
        <v>Ritva</v>
      </c>
      <c r="B555" t="str">
        <f t="shared" si="65"/>
        <v>Mettänen</v>
      </c>
      <c r="C555" s="56" t="s">
        <v>1807</v>
      </c>
      <c r="D555" t="s">
        <v>3253</v>
      </c>
      <c r="E555" t="s">
        <v>87</v>
      </c>
      <c r="G555" s="7" t="s">
        <v>228</v>
      </c>
      <c r="L555" s="5" t="s">
        <v>3254</v>
      </c>
      <c r="Q555" s="6">
        <v>45518</v>
      </c>
      <c r="S555" s="1"/>
      <c r="Y555" s="4">
        <v>24</v>
      </c>
      <c r="AA555" s="4">
        <f t="shared" si="66"/>
        <v>24</v>
      </c>
      <c r="AB555" s="4" t="str">
        <f t="shared" si="67"/>
        <v>V24</v>
      </c>
      <c r="AE555" s="4">
        <v>1</v>
      </c>
      <c r="AG555" s="4" t="s">
        <v>504</v>
      </c>
      <c r="AI555" s="56" t="s">
        <v>1807</v>
      </c>
      <c r="AL555" s="5" t="s">
        <v>1355</v>
      </c>
      <c r="AM555" s="4" t="s">
        <v>1355</v>
      </c>
      <c r="AN555" s="4" t="s">
        <v>1355</v>
      </c>
      <c r="AO555" s="5" t="s">
        <v>1355</v>
      </c>
      <c r="AP555" s="4" t="s">
        <v>1355</v>
      </c>
    </row>
    <row r="556" spans="1:42" ht="14.25" x14ac:dyDescent="0.2">
      <c r="A556" s="28" t="str">
        <f t="shared" si="64"/>
        <v>Ora</v>
      </c>
      <c r="B556" t="str">
        <f t="shared" si="65"/>
        <v>Julkunen</v>
      </c>
      <c r="C556" s="56" t="s">
        <v>3075</v>
      </c>
      <c r="D556" t="s">
        <v>3255</v>
      </c>
      <c r="E556" t="s">
        <v>87</v>
      </c>
      <c r="G556" s="7" t="s">
        <v>228</v>
      </c>
      <c r="L556" s="5" t="s">
        <v>3254</v>
      </c>
      <c r="Q556" s="5" t="s">
        <v>3256</v>
      </c>
      <c r="S556" s="1"/>
      <c r="Y556" s="4">
        <v>24</v>
      </c>
      <c r="AA556" s="4">
        <f t="shared" si="66"/>
        <v>24</v>
      </c>
      <c r="AB556" s="4" t="str">
        <f t="shared" si="67"/>
        <v>V24</v>
      </c>
      <c r="AE556" s="4">
        <v>1</v>
      </c>
      <c r="AG556" s="4" t="s">
        <v>504</v>
      </c>
      <c r="AI556" s="56" t="s">
        <v>3075</v>
      </c>
      <c r="AL556" s="5" t="s">
        <v>1355</v>
      </c>
      <c r="AM556" s="4" t="s">
        <v>1355</v>
      </c>
      <c r="AN556" s="4" t="s">
        <v>1355</v>
      </c>
      <c r="AO556" s="5" t="s">
        <v>1355</v>
      </c>
      <c r="AP556" s="4" t="s">
        <v>1355</v>
      </c>
    </row>
    <row r="557" spans="1:42" ht="14.25" x14ac:dyDescent="0.2">
      <c r="A557" s="28" t="str">
        <f t="shared" si="64"/>
        <v>Manijeh</v>
      </c>
      <c r="B557" t="str">
        <f t="shared" si="65"/>
        <v>Kafshpirayahmadi</v>
      </c>
      <c r="C557" s="56" t="s">
        <v>3348</v>
      </c>
      <c r="D557" t="s">
        <v>3349</v>
      </c>
      <c r="E557" t="s">
        <v>90</v>
      </c>
      <c r="H557" s="7" t="s">
        <v>229</v>
      </c>
      <c r="L557" s="5" t="s">
        <v>3350</v>
      </c>
      <c r="S557" s="1"/>
      <c r="Y557" s="4">
        <v>24</v>
      </c>
      <c r="AA557" s="4">
        <f t="shared" si="66"/>
        <v>24</v>
      </c>
      <c r="AB557" s="4" t="str">
        <f t="shared" si="67"/>
        <v>K24</v>
      </c>
      <c r="AE557" s="4">
        <v>1</v>
      </c>
    </row>
    <row r="558" spans="1:42" ht="14.25" x14ac:dyDescent="0.2">
      <c r="A558" s="28" t="str">
        <f t="shared" si="64"/>
        <v>Elina</v>
      </c>
      <c r="B558" t="str">
        <f t="shared" si="65"/>
        <v>Kantola</v>
      </c>
      <c r="C558" s="56" t="s">
        <v>3373</v>
      </c>
      <c r="D558" t="s">
        <v>3374</v>
      </c>
      <c r="E558" t="s">
        <v>3375</v>
      </c>
      <c r="H558" s="7" t="s">
        <v>229</v>
      </c>
      <c r="L558" s="5" t="s">
        <v>3376</v>
      </c>
      <c r="S558" s="1"/>
      <c r="Y558" s="4">
        <v>24</v>
      </c>
      <c r="AA558" s="4">
        <f t="shared" si="66"/>
        <v>24</v>
      </c>
      <c r="AB558" s="4" t="str">
        <f t="shared" si="67"/>
        <v>K24</v>
      </c>
      <c r="AE558" s="4">
        <v>1</v>
      </c>
    </row>
    <row r="559" spans="1:42" ht="14.25" x14ac:dyDescent="0.2">
      <c r="A559" s="28" t="str">
        <f t="shared" si="64"/>
        <v>Lilja</v>
      </c>
      <c r="B559" t="str">
        <f t="shared" si="65"/>
        <v>Aaltonen</v>
      </c>
      <c r="C559" s="56" t="s">
        <v>2140</v>
      </c>
      <c r="D559" t="s">
        <v>3377</v>
      </c>
      <c r="E559" t="s">
        <v>87</v>
      </c>
      <c r="G559" s="7" t="s">
        <v>228</v>
      </c>
      <c r="L559" s="5" t="s">
        <v>3378</v>
      </c>
      <c r="Q559" s="5" t="s">
        <v>3378</v>
      </c>
      <c r="S559" s="1"/>
      <c r="Y559" s="4">
        <v>24</v>
      </c>
      <c r="AA559" s="4">
        <f t="shared" si="66"/>
        <v>24</v>
      </c>
      <c r="AB559" s="4" t="str">
        <f t="shared" si="67"/>
        <v>V24</v>
      </c>
      <c r="AE559" s="4">
        <v>1</v>
      </c>
      <c r="AG559" s="4" t="s">
        <v>504</v>
      </c>
      <c r="AI559" s="50" t="s">
        <v>2140</v>
      </c>
      <c r="AL559" s="5" t="s">
        <v>1355</v>
      </c>
      <c r="AM559" s="4" t="s">
        <v>1355</v>
      </c>
      <c r="AN559" s="4" t="s">
        <v>1355</v>
      </c>
      <c r="AO559" s="5" t="s">
        <v>1355</v>
      </c>
      <c r="AP559" s="4" t="s">
        <v>1355</v>
      </c>
    </row>
    <row r="560" spans="1:42" ht="14.25" x14ac:dyDescent="0.2">
      <c r="A560" s="28" t="str">
        <f t="shared" si="64"/>
        <v>Tiia</v>
      </c>
      <c r="B560" t="str">
        <f t="shared" si="65"/>
        <v>Forsström</v>
      </c>
      <c r="C560" s="56" t="s">
        <v>3418</v>
      </c>
      <c r="D560" t="s">
        <v>3419</v>
      </c>
      <c r="E560" t="s">
        <v>87</v>
      </c>
      <c r="H560" s="7" t="s">
        <v>229</v>
      </c>
      <c r="L560" s="5" t="s">
        <v>3420</v>
      </c>
      <c r="S560" s="1"/>
      <c r="Y560" s="4">
        <v>24</v>
      </c>
      <c r="AA560" s="4">
        <f t="shared" si="66"/>
        <v>24</v>
      </c>
      <c r="AB560" s="4" t="str">
        <f t="shared" si="67"/>
        <v>K24</v>
      </c>
      <c r="AE560" s="4">
        <v>1</v>
      </c>
    </row>
    <row r="561" spans="1:33" ht="14.25" x14ac:dyDescent="0.2">
      <c r="A561" s="28" t="str">
        <f t="shared" si="64"/>
        <v>Olli</v>
      </c>
      <c r="B561" t="str">
        <f t="shared" si="65"/>
        <v>Paasovaara</v>
      </c>
      <c r="C561" s="56" t="s">
        <v>3434</v>
      </c>
      <c r="D561" t="s">
        <v>3435</v>
      </c>
      <c r="E561" t="s">
        <v>468</v>
      </c>
      <c r="H561" s="7" t="s">
        <v>229</v>
      </c>
      <c r="L561" s="5" t="s">
        <v>3424</v>
      </c>
      <c r="S561" s="1"/>
      <c r="Y561" s="4">
        <v>24</v>
      </c>
      <c r="AA561" s="4">
        <f t="shared" si="66"/>
        <v>24</v>
      </c>
      <c r="AB561" s="4" t="str">
        <f t="shared" si="67"/>
        <v>K24</v>
      </c>
      <c r="AE561" s="4">
        <v>1</v>
      </c>
    </row>
    <row r="562" spans="1:33" ht="14.25" x14ac:dyDescent="0.2">
      <c r="A562" s="28" t="str">
        <f t="shared" si="64"/>
        <v>Kalle</v>
      </c>
      <c r="B562" t="str">
        <f t="shared" si="65"/>
        <v>Varvikko</v>
      </c>
      <c r="C562" s="56" t="s">
        <v>3481</v>
      </c>
      <c r="D562" t="s">
        <v>3482</v>
      </c>
      <c r="E562" t="s">
        <v>3483</v>
      </c>
      <c r="H562" s="7" t="s">
        <v>229</v>
      </c>
      <c r="L562" s="5" t="s">
        <v>3484</v>
      </c>
      <c r="S562" s="1"/>
      <c r="Y562" s="4">
        <v>24</v>
      </c>
      <c r="AA562" s="4">
        <f t="shared" si="66"/>
        <v>24</v>
      </c>
      <c r="AB562" s="4" t="str">
        <f t="shared" si="67"/>
        <v>K24</v>
      </c>
      <c r="AE562" s="4">
        <v>1</v>
      </c>
    </row>
    <row r="563" spans="1:33" ht="14.25" x14ac:dyDescent="0.2">
      <c r="A563" s="28" t="str">
        <f t="shared" si="64"/>
        <v>Nina</v>
      </c>
      <c r="B563" t="str">
        <f t="shared" si="65"/>
        <v>Järn</v>
      </c>
      <c r="C563" s="56" t="s">
        <v>3191</v>
      </c>
      <c r="D563" t="s">
        <v>3555</v>
      </c>
      <c r="E563" t="s">
        <v>96</v>
      </c>
      <c r="H563" s="7" t="s">
        <v>229</v>
      </c>
      <c r="L563" s="5" t="s">
        <v>3556</v>
      </c>
      <c r="S563" s="1"/>
      <c r="Y563" s="4">
        <v>24</v>
      </c>
      <c r="Z563" s="115">
        <v>25</v>
      </c>
      <c r="AA563" s="4">
        <f t="shared" si="66"/>
        <v>24</v>
      </c>
      <c r="AB563" s="4" t="str">
        <f t="shared" si="67"/>
        <v>K24</v>
      </c>
      <c r="AE563" s="4">
        <v>1</v>
      </c>
      <c r="AG563" s="4" t="s">
        <v>504</v>
      </c>
    </row>
    <row r="564" spans="1:33" ht="14.25" x14ac:dyDescent="0.2">
      <c r="A564" s="28" t="str">
        <f t="shared" si="64"/>
        <v>Satu</v>
      </c>
      <c r="B564" t="str">
        <f t="shared" si="65"/>
        <v>Aherto</v>
      </c>
      <c r="C564" s="56" t="s">
        <v>2022</v>
      </c>
      <c r="D564" t="s">
        <v>3557</v>
      </c>
      <c r="E564" t="s">
        <v>105</v>
      </c>
      <c r="H564" s="7" t="s">
        <v>229</v>
      </c>
      <c r="L564" s="5" t="s">
        <v>3556</v>
      </c>
      <c r="S564" s="1"/>
      <c r="Y564" s="4">
        <v>24</v>
      </c>
      <c r="Z564" s="115">
        <v>25</v>
      </c>
      <c r="AA564" s="4">
        <f t="shared" si="66"/>
        <v>24</v>
      </c>
      <c r="AB564" s="4" t="str">
        <f t="shared" si="67"/>
        <v>K24</v>
      </c>
      <c r="AE564" s="4">
        <v>1</v>
      </c>
      <c r="AG564" s="4" t="s">
        <v>504</v>
      </c>
    </row>
    <row r="565" spans="1:33" ht="14.25" x14ac:dyDescent="0.2">
      <c r="A565" s="28" t="str">
        <f t="shared" si="64"/>
        <v>Aleksi</v>
      </c>
      <c r="B565" t="str">
        <f t="shared" si="65"/>
        <v>Sakkolan-Leppänen</v>
      </c>
      <c r="C565" s="56" t="s">
        <v>1192</v>
      </c>
      <c r="D565" t="s">
        <v>3558</v>
      </c>
      <c r="E565" t="s">
        <v>98</v>
      </c>
      <c r="H565" s="7" t="s">
        <v>229</v>
      </c>
      <c r="L565" s="5" t="s">
        <v>3556</v>
      </c>
      <c r="S565" s="1"/>
      <c r="Y565" s="4">
        <v>24</v>
      </c>
      <c r="Z565" s="115">
        <v>25</v>
      </c>
      <c r="AA565" s="4">
        <f t="shared" si="66"/>
        <v>24</v>
      </c>
      <c r="AB565" s="4" t="str">
        <f t="shared" si="67"/>
        <v>K24</v>
      </c>
      <c r="AE565" s="4">
        <v>1</v>
      </c>
      <c r="AG565" s="4" t="s">
        <v>504</v>
      </c>
    </row>
    <row r="566" spans="1:33" ht="14.25" x14ac:dyDescent="0.2">
      <c r="A566" s="28" t="str">
        <f t="shared" si="64"/>
        <v>Ville</v>
      </c>
      <c r="B566" t="str">
        <f t="shared" si="65"/>
        <v>Vepsäläinen</v>
      </c>
      <c r="C566" s="56" t="s">
        <v>3517</v>
      </c>
      <c r="D566" t="s">
        <v>3559</v>
      </c>
      <c r="E566" t="s">
        <v>87</v>
      </c>
      <c r="H566" s="7" t="s">
        <v>229</v>
      </c>
      <c r="J566" s="7" t="s">
        <v>1780</v>
      </c>
      <c r="L566" s="5" t="s">
        <v>3556</v>
      </c>
      <c r="S566" s="1"/>
      <c r="Y566" s="4">
        <v>24</v>
      </c>
      <c r="Z566" s="115">
        <v>25</v>
      </c>
      <c r="AA566" s="4">
        <f t="shared" si="66"/>
        <v>24</v>
      </c>
      <c r="AB566" s="4" t="str">
        <f t="shared" si="67"/>
        <v>K24</v>
      </c>
      <c r="AE566" s="4">
        <v>1</v>
      </c>
      <c r="AG566" s="4" t="s">
        <v>504</v>
      </c>
    </row>
    <row r="567" spans="1:33" ht="14.25" x14ac:dyDescent="0.2">
      <c r="A567" s="28"/>
      <c r="C567" s="56"/>
      <c r="S567" s="1"/>
    </row>
    <row r="568" spans="1:33" ht="14.25" x14ac:dyDescent="0.2">
      <c r="A568" s="28"/>
      <c r="C568" s="56"/>
      <c r="S568" s="1"/>
    </row>
    <row r="569" spans="1:33" ht="15" x14ac:dyDescent="0.25">
      <c r="A569" s="112" t="s">
        <v>1883</v>
      </c>
      <c r="B569" s="112"/>
      <c r="C569" s="112"/>
      <c r="S569" s="1"/>
    </row>
    <row r="570" spans="1:33" ht="15" x14ac:dyDescent="0.25">
      <c r="A570" s="81"/>
      <c r="B570" s="81"/>
      <c r="J570" s="7" t="s">
        <v>1780</v>
      </c>
      <c r="L570" s="5" t="s">
        <v>2751</v>
      </c>
      <c r="S570" s="1"/>
    </row>
    <row r="571" spans="1:33" ht="14.25" x14ac:dyDescent="0.2">
      <c r="C571" s="56" t="s">
        <v>2046</v>
      </c>
      <c r="D571" t="s">
        <v>2047</v>
      </c>
      <c r="E571" t="s">
        <v>2329</v>
      </c>
      <c r="J571" s="7" t="s">
        <v>1780</v>
      </c>
      <c r="L571" s="5" t="s">
        <v>2704</v>
      </c>
      <c r="S571" s="1"/>
    </row>
    <row r="572" spans="1:33" ht="14.25" x14ac:dyDescent="0.2">
      <c r="S572" s="1"/>
    </row>
    <row r="573" spans="1:33" ht="14.25" x14ac:dyDescent="0.2">
      <c r="C573" s="56"/>
      <c r="J573" s="7" t="s">
        <v>1780</v>
      </c>
      <c r="S573" s="1"/>
    </row>
    <row r="574" spans="1:33" ht="14.25" x14ac:dyDescent="0.2">
      <c r="C574" s="56" t="s">
        <v>2052</v>
      </c>
      <c r="D574" t="s">
        <v>2053</v>
      </c>
      <c r="E574" t="s">
        <v>2330</v>
      </c>
      <c r="K574" s="7" t="s">
        <v>1781</v>
      </c>
      <c r="L574" s="5" t="s">
        <v>2752</v>
      </c>
      <c r="S574" s="1"/>
    </row>
    <row r="575" spans="1:33" ht="14.25" x14ac:dyDescent="0.2">
      <c r="C575" s="56" t="s">
        <v>1777</v>
      </c>
      <c r="D575" t="s">
        <v>2054</v>
      </c>
      <c r="E575" t="s">
        <v>2331</v>
      </c>
      <c r="K575" s="7" t="s">
        <v>1781</v>
      </c>
      <c r="L575" s="5" t="s">
        <v>2753</v>
      </c>
      <c r="S575" s="1"/>
    </row>
    <row r="576" spans="1:33" ht="14.25" x14ac:dyDescent="0.2">
      <c r="C576" s="56" t="s">
        <v>1877</v>
      </c>
      <c r="D576" t="s">
        <v>1876</v>
      </c>
      <c r="E576" t="s">
        <v>2327</v>
      </c>
      <c r="K576" s="7" t="s">
        <v>1781</v>
      </c>
      <c r="L576" s="5" t="s">
        <v>2754</v>
      </c>
      <c r="S576" s="1"/>
    </row>
    <row r="578" spans="3:19" ht="14.25" x14ac:dyDescent="0.2">
      <c r="C578" s="56" t="s">
        <v>2200</v>
      </c>
      <c r="D578" t="s">
        <v>2185</v>
      </c>
      <c r="E578" t="s">
        <v>2328</v>
      </c>
      <c r="J578" s="7" t="s">
        <v>1780</v>
      </c>
      <c r="L578" s="5" t="s">
        <v>2755</v>
      </c>
      <c r="S578" s="1"/>
    </row>
    <row r="579" spans="3:19" ht="14.25" x14ac:dyDescent="0.2">
      <c r="C579" s="3"/>
      <c r="D579" t="s">
        <v>3476</v>
      </c>
      <c r="K579" s="7" t="s">
        <v>1781</v>
      </c>
      <c r="S579" s="1"/>
    </row>
    <row r="580" spans="3:19" ht="14.25" x14ac:dyDescent="0.2">
      <c r="C580" s="3"/>
      <c r="S580" s="1"/>
    </row>
    <row r="581" spans="3:19" ht="14.25" x14ac:dyDescent="0.2">
      <c r="C581" s="3"/>
      <c r="S581" s="1"/>
    </row>
    <row r="582" spans="3:19" ht="14.25" x14ac:dyDescent="0.2">
      <c r="C582" s="3"/>
      <c r="S582" s="1"/>
    </row>
    <row r="583" spans="3:19" ht="14.25" x14ac:dyDescent="0.2">
      <c r="C583" s="3"/>
      <c r="S583" s="1"/>
    </row>
    <row r="584" spans="3:19" ht="14.25" x14ac:dyDescent="0.2">
      <c r="C584" s="3"/>
      <c r="S584" s="1"/>
    </row>
    <row r="585" spans="3:19" ht="14.25" x14ac:dyDescent="0.2">
      <c r="C585" s="3"/>
      <c r="S585" s="1"/>
    </row>
    <row r="586" spans="3:19" ht="14.25" x14ac:dyDescent="0.2">
      <c r="C586" s="3"/>
      <c r="S586" s="1"/>
    </row>
    <row r="587" spans="3:19" ht="14.25" x14ac:dyDescent="0.2">
      <c r="C587" s="3"/>
      <c r="S587" s="1"/>
    </row>
    <row r="588" spans="3:19" ht="14.25" x14ac:dyDescent="0.2">
      <c r="C588" s="3"/>
      <c r="S588" s="1"/>
    </row>
    <row r="589" spans="3:19" ht="14.25" x14ac:dyDescent="0.2">
      <c r="C589" s="3"/>
      <c r="S589" s="1"/>
    </row>
    <row r="590" spans="3:19" ht="14.25" x14ac:dyDescent="0.2">
      <c r="C590" s="3"/>
      <c r="S590" s="1"/>
    </row>
    <row r="591" spans="3:19" ht="14.25" x14ac:dyDescent="0.2">
      <c r="C591" s="3"/>
      <c r="S591" s="1"/>
    </row>
    <row r="592" spans="3:19" ht="14.25" x14ac:dyDescent="0.2">
      <c r="C592" s="3"/>
      <c r="S592" s="1"/>
    </row>
    <row r="593" spans="3:19" ht="14.25" x14ac:dyDescent="0.2">
      <c r="C593" s="3"/>
      <c r="S593" s="1"/>
    </row>
    <row r="594" spans="3:19" ht="14.25" x14ac:dyDescent="0.2">
      <c r="C594" s="3"/>
      <c r="S594" s="1"/>
    </row>
    <row r="595" spans="3:19" ht="14.25" x14ac:dyDescent="0.2">
      <c r="C595" s="3"/>
      <c r="S595" s="1"/>
    </row>
    <row r="596" spans="3:19" ht="14.25" x14ac:dyDescent="0.2">
      <c r="C596" s="3"/>
      <c r="S596" s="1"/>
    </row>
    <row r="597" spans="3:19" ht="14.25" x14ac:dyDescent="0.2">
      <c r="C597" s="3"/>
      <c r="S597" s="1"/>
    </row>
    <row r="598" spans="3:19" ht="14.25" x14ac:dyDescent="0.2">
      <c r="C598" s="3"/>
      <c r="S598" s="1"/>
    </row>
    <row r="599" spans="3:19" ht="14.25" x14ac:dyDescent="0.2">
      <c r="C599" s="3"/>
      <c r="S599" s="1"/>
    </row>
    <row r="600" spans="3:19" ht="14.25" x14ac:dyDescent="0.2">
      <c r="C600" s="3"/>
      <c r="S600" s="1"/>
    </row>
    <row r="601" spans="3:19" ht="14.25" x14ac:dyDescent="0.2">
      <c r="C601" s="3"/>
      <c r="S601" s="1"/>
    </row>
    <row r="602" spans="3:19" ht="14.25" x14ac:dyDescent="0.2">
      <c r="C602" s="3"/>
      <c r="S602" s="1"/>
    </row>
    <row r="603" spans="3:19" ht="14.25" x14ac:dyDescent="0.2">
      <c r="C603" s="3"/>
      <c r="S603" s="1"/>
    </row>
    <row r="604" spans="3:19" ht="14.25" x14ac:dyDescent="0.2">
      <c r="C604" s="3"/>
      <c r="S604" s="1"/>
    </row>
    <row r="605" spans="3:19" ht="14.25" x14ac:dyDescent="0.2">
      <c r="C605" s="3"/>
      <c r="S605" s="1"/>
    </row>
    <row r="606" spans="3:19" ht="14.25" x14ac:dyDescent="0.2">
      <c r="C606" s="3"/>
      <c r="S606" s="1"/>
    </row>
    <row r="607" spans="3:19" ht="14.25" x14ac:dyDescent="0.2">
      <c r="C607" s="3"/>
      <c r="S607" s="1"/>
    </row>
    <row r="608" spans="3:19" ht="14.25" x14ac:dyDescent="0.2">
      <c r="C608" s="3"/>
      <c r="S608" s="1"/>
    </row>
    <row r="609" spans="3:19" ht="14.25" x14ac:dyDescent="0.2">
      <c r="C609" s="3"/>
      <c r="S609" s="1"/>
    </row>
    <row r="610" spans="3:19" ht="14.25" x14ac:dyDescent="0.2">
      <c r="C610" s="3"/>
      <c r="S610" s="1"/>
    </row>
    <row r="611" spans="3:19" ht="14.25" x14ac:dyDescent="0.2">
      <c r="C611" s="3"/>
      <c r="S611" s="1"/>
    </row>
    <row r="612" spans="3:19" ht="14.25" x14ac:dyDescent="0.2">
      <c r="C612" s="3"/>
      <c r="S612" s="1"/>
    </row>
    <row r="613" spans="3:19" ht="14.25" x14ac:dyDescent="0.2">
      <c r="C613" s="3"/>
      <c r="S613" s="1"/>
    </row>
    <row r="614" spans="3:19" ht="14.25" x14ac:dyDescent="0.2">
      <c r="C614" s="3"/>
      <c r="S614" s="1"/>
    </row>
    <row r="615" spans="3:19" ht="14.25" x14ac:dyDescent="0.2">
      <c r="C615" s="3"/>
      <c r="S615" s="1"/>
    </row>
    <row r="616" spans="3:19" ht="14.25" x14ac:dyDescent="0.2">
      <c r="C616" s="3"/>
      <c r="S616" s="1"/>
    </row>
    <row r="617" spans="3:19" ht="14.25" x14ac:dyDescent="0.2">
      <c r="C617" s="3"/>
      <c r="S617" s="1"/>
    </row>
    <row r="618" spans="3:19" ht="14.25" x14ac:dyDescent="0.2">
      <c r="C618" s="3"/>
      <c r="S618" s="1"/>
    </row>
    <row r="619" spans="3:19" ht="14.25" x14ac:dyDescent="0.2">
      <c r="C619" s="3"/>
      <c r="S619" s="1"/>
    </row>
    <row r="620" spans="3:19" ht="14.25" x14ac:dyDescent="0.2">
      <c r="C620" s="3"/>
      <c r="S620" s="1"/>
    </row>
    <row r="621" spans="3:19" ht="14.25" x14ac:dyDescent="0.2">
      <c r="C621" s="3"/>
      <c r="S621" s="1"/>
    </row>
    <row r="622" spans="3:19" ht="14.25" x14ac:dyDescent="0.2">
      <c r="C622" s="3"/>
      <c r="S622" s="1"/>
    </row>
    <row r="623" spans="3:19" ht="14.25" x14ac:dyDescent="0.2">
      <c r="C623" s="3"/>
      <c r="S623" s="1"/>
    </row>
    <row r="624" spans="3:19" ht="14.25" x14ac:dyDescent="0.2">
      <c r="C624" s="3"/>
      <c r="S624" s="1"/>
    </row>
    <row r="625" spans="3:19" ht="14.25" x14ac:dyDescent="0.2">
      <c r="C625" s="3"/>
      <c r="S625" s="1"/>
    </row>
    <row r="626" spans="3:19" ht="14.25" x14ac:dyDescent="0.2">
      <c r="C626" s="3"/>
      <c r="S626" s="1"/>
    </row>
    <row r="627" spans="3:19" ht="14.25" x14ac:dyDescent="0.2">
      <c r="C627" s="3"/>
      <c r="S627" s="1"/>
    </row>
    <row r="628" spans="3:19" ht="14.25" x14ac:dyDescent="0.2">
      <c r="C628" s="3"/>
      <c r="S628" s="1"/>
    </row>
    <row r="629" spans="3:19" ht="14.25" x14ac:dyDescent="0.2">
      <c r="C629" s="3"/>
      <c r="S629" s="1"/>
    </row>
    <row r="630" spans="3:19" ht="14.25" x14ac:dyDescent="0.2">
      <c r="C630" s="3"/>
      <c r="S630" s="1"/>
    </row>
    <row r="631" spans="3:19" ht="14.25" x14ac:dyDescent="0.2">
      <c r="C631" s="3"/>
      <c r="S631" s="1"/>
    </row>
    <row r="632" spans="3:19" ht="14.25" x14ac:dyDescent="0.2">
      <c r="C632" s="3"/>
      <c r="S632" s="1"/>
    </row>
    <row r="633" spans="3:19" ht="14.25" x14ac:dyDescent="0.2">
      <c r="C633" s="3"/>
      <c r="S633" s="1"/>
    </row>
    <row r="634" spans="3:19" ht="14.25" x14ac:dyDescent="0.2">
      <c r="C634" s="3"/>
      <c r="S634" s="1"/>
    </row>
    <row r="635" spans="3:19" ht="14.25" x14ac:dyDescent="0.2">
      <c r="C635" s="3"/>
      <c r="S635" s="1"/>
    </row>
    <row r="636" spans="3:19" ht="14.25" x14ac:dyDescent="0.2">
      <c r="C636" s="3"/>
      <c r="S636" s="1"/>
    </row>
    <row r="637" spans="3:19" ht="14.25" x14ac:dyDescent="0.2">
      <c r="C637" s="3"/>
      <c r="S637" s="1"/>
    </row>
    <row r="638" spans="3:19" ht="14.25" x14ac:dyDescent="0.2">
      <c r="C638" s="3"/>
      <c r="S638" s="1"/>
    </row>
    <row r="639" spans="3:19" ht="14.25" x14ac:dyDescent="0.2">
      <c r="C639" s="3"/>
      <c r="S639" s="1"/>
    </row>
    <row r="640" spans="3:19" ht="14.25" x14ac:dyDescent="0.2">
      <c r="C640" s="3"/>
      <c r="S640" s="1"/>
    </row>
    <row r="641" spans="3:19" ht="14.25" x14ac:dyDescent="0.2">
      <c r="C641" s="3"/>
      <c r="S641" s="1"/>
    </row>
    <row r="642" spans="3:19" ht="14.25" x14ac:dyDescent="0.2">
      <c r="C642" s="3"/>
      <c r="S642" s="1"/>
    </row>
    <row r="643" spans="3:19" ht="14.25" x14ac:dyDescent="0.2">
      <c r="C643" s="3"/>
      <c r="S643" s="1"/>
    </row>
    <row r="644" spans="3:19" ht="14.25" x14ac:dyDescent="0.2">
      <c r="C644" s="3"/>
      <c r="S644" s="1"/>
    </row>
    <row r="645" spans="3:19" ht="14.25" x14ac:dyDescent="0.2">
      <c r="C645" s="3"/>
      <c r="S645" s="1"/>
    </row>
    <row r="646" spans="3:19" ht="14.25" x14ac:dyDescent="0.2">
      <c r="C646" s="3"/>
      <c r="S646" s="1"/>
    </row>
    <row r="647" spans="3:19" ht="14.25" x14ac:dyDescent="0.2">
      <c r="C647" s="3"/>
      <c r="S647" s="1"/>
    </row>
    <row r="648" spans="3:19" ht="14.25" x14ac:dyDescent="0.2">
      <c r="C648" s="3"/>
      <c r="S648" s="1"/>
    </row>
    <row r="649" spans="3:19" ht="14.25" x14ac:dyDescent="0.2">
      <c r="C649" s="3"/>
      <c r="S649" s="1"/>
    </row>
    <row r="650" spans="3:19" ht="14.25" x14ac:dyDescent="0.2">
      <c r="C650" s="3"/>
      <c r="S650" s="1"/>
    </row>
    <row r="651" spans="3:19" ht="14.25" x14ac:dyDescent="0.2">
      <c r="C651" s="3"/>
      <c r="S651" s="1"/>
    </row>
    <row r="652" spans="3:19" ht="14.25" x14ac:dyDescent="0.2">
      <c r="C652" s="3"/>
      <c r="S652" s="1"/>
    </row>
    <row r="653" spans="3:19" ht="14.25" x14ac:dyDescent="0.2">
      <c r="C653" s="3"/>
      <c r="S653" s="1"/>
    </row>
    <row r="654" spans="3:19" ht="14.25" x14ac:dyDescent="0.2">
      <c r="C654" s="3"/>
      <c r="S654" s="1"/>
    </row>
    <row r="655" spans="3:19" ht="14.25" x14ac:dyDescent="0.2">
      <c r="C655" s="3"/>
      <c r="S655" s="1"/>
    </row>
    <row r="656" spans="3:19" ht="14.25" x14ac:dyDescent="0.2">
      <c r="C656" s="3"/>
      <c r="S656" s="1"/>
    </row>
    <row r="657" spans="3:19" ht="14.25" x14ac:dyDescent="0.2">
      <c r="C657" s="3"/>
      <c r="S657" s="1"/>
    </row>
    <row r="658" spans="3:19" ht="14.25" x14ac:dyDescent="0.2">
      <c r="C658" s="3"/>
      <c r="S658" s="1"/>
    </row>
    <row r="659" spans="3:19" ht="14.25" x14ac:dyDescent="0.2">
      <c r="C659" s="3"/>
      <c r="S659" s="1"/>
    </row>
    <row r="660" spans="3:19" ht="14.25" x14ac:dyDescent="0.2">
      <c r="C660" s="3"/>
      <c r="S660" s="1"/>
    </row>
    <row r="661" spans="3:19" ht="14.25" x14ac:dyDescent="0.2">
      <c r="C661" s="3"/>
      <c r="S661" s="1"/>
    </row>
    <row r="662" spans="3:19" ht="14.25" x14ac:dyDescent="0.2">
      <c r="C662" s="3"/>
      <c r="S662" s="1"/>
    </row>
    <row r="663" spans="3:19" ht="14.25" x14ac:dyDescent="0.2">
      <c r="C663" s="3"/>
      <c r="S663" s="1"/>
    </row>
    <row r="664" spans="3:19" ht="14.25" x14ac:dyDescent="0.2">
      <c r="C664" s="3"/>
      <c r="S664" s="1"/>
    </row>
    <row r="665" spans="3:19" ht="14.25" x14ac:dyDescent="0.2">
      <c r="C665" s="3"/>
      <c r="S665" s="1"/>
    </row>
    <row r="666" spans="3:19" ht="14.25" x14ac:dyDescent="0.2">
      <c r="C666" s="3"/>
      <c r="S666" s="1"/>
    </row>
    <row r="667" spans="3:19" ht="14.25" x14ac:dyDescent="0.2">
      <c r="C667" s="3"/>
      <c r="S667" s="1"/>
    </row>
    <row r="668" spans="3:19" ht="14.25" x14ac:dyDescent="0.2">
      <c r="C668" s="3"/>
      <c r="S668" s="1"/>
    </row>
    <row r="669" spans="3:19" ht="14.25" x14ac:dyDescent="0.2">
      <c r="C669" s="3"/>
      <c r="S669" s="1"/>
    </row>
    <row r="670" spans="3:19" ht="14.25" x14ac:dyDescent="0.2">
      <c r="C670" s="3"/>
      <c r="S670" s="1"/>
    </row>
    <row r="671" spans="3:19" ht="14.25" x14ac:dyDescent="0.2">
      <c r="C671" s="3"/>
      <c r="S671" s="1"/>
    </row>
    <row r="672" spans="3:19" ht="14.25" x14ac:dyDescent="0.2">
      <c r="C672" s="3"/>
      <c r="S672" s="1"/>
    </row>
    <row r="673" spans="3:19" ht="14.25" x14ac:dyDescent="0.2">
      <c r="C673" s="3"/>
      <c r="S673" s="1"/>
    </row>
    <row r="674" spans="3:19" ht="14.25" x14ac:dyDescent="0.2">
      <c r="C674" s="3"/>
      <c r="S674" s="1"/>
    </row>
    <row r="675" spans="3:19" ht="14.25" x14ac:dyDescent="0.2">
      <c r="C675" s="3"/>
      <c r="S675" s="1"/>
    </row>
    <row r="676" spans="3:19" ht="14.25" x14ac:dyDescent="0.2">
      <c r="C676" s="3"/>
      <c r="S676" s="1"/>
    </row>
    <row r="677" spans="3:19" ht="14.25" x14ac:dyDescent="0.2">
      <c r="C677" s="3"/>
      <c r="S677" s="1"/>
    </row>
    <row r="678" spans="3:19" ht="14.25" x14ac:dyDescent="0.2">
      <c r="C678" s="3"/>
      <c r="S678" s="1"/>
    </row>
    <row r="679" spans="3:19" ht="14.25" x14ac:dyDescent="0.2">
      <c r="C679" s="3"/>
      <c r="S679" s="1"/>
    </row>
    <row r="680" spans="3:19" ht="14.25" x14ac:dyDescent="0.2">
      <c r="C680" s="3"/>
      <c r="S680" s="1"/>
    </row>
    <row r="681" spans="3:19" ht="14.25" x14ac:dyDescent="0.2">
      <c r="C681" s="3"/>
      <c r="S681" s="1"/>
    </row>
    <row r="682" spans="3:19" ht="14.25" x14ac:dyDescent="0.2">
      <c r="C682" s="3"/>
      <c r="S682" s="1"/>
    </row>
    <row r="683" spans="3:19" ht="14.25" x14ac:dyDescent="0.2">
      <c r="C683" s="3"/>
      <c r="S683" s="1"/>
    </row>
    <row r="684" spans="3:19" ht="14.25" x14ac:dyDescent="0.2">
      <c r="C684" s="3"/>
      <c r="S684" s="1"/>
    </row>
    <row r="685" spans="3:19" ht="14.25" x14ac:dyDescent="0.2">
      <c r="C685" s="3"/>
      <c r="S685" s="1"/>
    </row>
    <row r="686" spans="3:19" ht="14.25" x14ac:dyDescent="0.2">
      <c r="C686" s="3"/>
      <c r="S686" s="1"/>
    </row>
    <row r="687" spans="3:19" ht="14.25" x14ac:dyDescent="0.2">
      <c r="C687" s="3"/>
      <c r="S687" s="1"/>
    </row>
    <row r="688" spans="3:19" ht="14.25" x14ac:dyDescent="0.2">
      <c r="C688" s="3"/>
      <c r="S688" s="1"/>
    </row>
    <row r="689" spans="3:19" ht="14.25" x14ac:dyDescent="0.2">
      <c r="C689" s="3"/>
      <c r="S689" s="1"/>
    </row>
    <row r="690" spans="3:19" ht="14.25" x14ac:dyDescent="0.2">
      <c r="C690" s="3"/>
      <c r="S690" s="1"/>
    </row>
    <row r="691" spans="3:19" ht="14.25" x14ac:dyDescent="0.2">
      <c r="C691" s="3"/>
      <c r="S691" s="1"/>
    </row>
    <row r="692" spans="3:19" ht="14.25" x14ac:dyDescent="0.2">
      <c r="C692" s="3"/>
      <c r="S692" s="1"/>
    </row>
    <row r="693" spans="3:19" ht="14.25" x14ac:dyDescent="0.2">
      <c r="C693" s="3"/>
      <c r="S693" s="1"/>
    </row>
    <row r="694" spans="3:19" ht="14.25" x14ac:dyDescent="0.2">
      <c r="C694" s="3"/>
      <c r="S694" s="1"/>
    </row>
    <row r="695" spans="3:19" ht="14.25" x14ac:dyDescent="0.2">
      <c r="C695" s="3"/>
      <c r="S695" s="1"/>
    </row>
    <row r="696" spans="3:19" ht="14.25" x14ac:dyDescent="0.2">
      <c r="C696" s="3"/>
      <c r="S696" s="1"/>
    </row>
    <row r="697" spans="3:19" ht="14.25" x14ac:dyDescent="0.2">
      <c r="C697" s="3"/>
      <c r="S697" s="1"/>
    </row>
    <row r="698" spans="3:19" ht="14.25" x14ac:dyDescent="0.2">
      <c r="C698" s="3"/>
      <c r="S698" s="1"/>
    </row>
    <row r="699" spans="3:19" ht="14.25" x14ac:dyDescent="0.2">
      <c r="C699" s="3"/>
      <c r="S699" s="1"/>
    </row>
    <row r="700" spans="3:19" ht="14.25" x14ac:dyDescent="0.2">
      <c r="C700" s="3"/>
      <c r="S700" s="1"/>
    </row>
    <row r="701" spans="3:19" ht="14.25" x14ac:dyDescent="0.2">
      <c r="C701" s="3"/>
      <c r="S701" s="1"/>
    </row>
    <row r="702" spans="3:19" ht="14.25" x14ac:dyDescent="0.2">
      <c r="C702" s="3"/>
      <c r="S702" s="1"/>
    </row>
    <row r="703" spans="3:19" ht="14.25" x14ac:dyDescent="0.2">
      <c r="C703" s="3"/>
      <c r="S703" s="1"/>
    </row>
    <row r="704" spans="3:19" ht="14.25" x14ac:dyDescent="0.2">
      <c r="C704" s="3"/>
      <c r="S704" s="1"/>
    </row>
    <row r="705" spans="3:19" ht="14.25" x14ac:dyDescent="0.2">
      <c r="C705" s="3"/>
      <c r="S705" s="1"/>
    </row>
    <row r="706" spans="3:19" ht="14.25" x14ac:dyDescent="0.2">
      <c r="C706" s="3"/>
      <c r="S706" s="1"/>
    </row>
    <row r="707" spans="3:19" ht="14.25" x14ac:dyDescent="0.2">
      <c r="C707" s="3"/>
      <c r="S707" s="1"/>
    </row>
    <row r="708" spans="3:19" ht="14.25" x14ac:dyDescent="0.2">
      <c r="C708" s="3"/>
      <c r="S708" s="1"/>
    </row>
    <row r="709" spans="3:19" ht="14.25" x14ac:dyDescent="0.2">
      <c r="C709" s="3"/>
      <c r="S709" s="1"/>
    </row>
    <row r="710" spans="3:19" ht="14.25" x14ac:dyDescent="0.2">
      <c r="C710" s="3"/>
      <c r="S710" s="1"/>
    </row>
    <row r="711" spans="3:19" ht="14.25" x14ac:dyDescent="0.2">
      <c r="C711" s="3"/>
      <c r="S711" s="1"/>
    </row>
    <row r="712" spans="3:19" ht="14.25" x14ac:dyDescent="0.2">
      <c r="C712" s="3"/>
      <c r="S712" s="1"/>
    </row>
    <row r="713" spans="3:19" ht="14.25" x14ac:dyDescent="0.2">
      <c r="C713" s="3"/>
      <c r="S713" s="1"/>
    </row>
    <row r="714" spans="3:19" ht="14.25" x14ac:dyDescent="0.2">
      <c r="C714" s="3"/>
      <c r="S714" s="1"/>
    </row>
    <row r="715" spans="3:19" ht="14.25" x14ac:dyDescent="0.2">
      <c r="C715" s="3"/>
      <c r="S715" s="1"/>
    </row>
    <row r="716" spans="3:19" ht="14.25" x14ac:dyDescent="0.2">
      <c r="C716" s="3"/>
      <c r="S716" s="1"/>
    </row>
    <row r="717" spans="3:19" ht="14.25" x14ac:dyDescent="0.2">
      <c r="C717" s="3"/>
      <c r="S717" s="1"/>
    </row>
    <row r="718" spans="3:19" ht="14.25" x14ac:dyDescent="0.2">
      <c r="C718" s="3"/>
      <c r="S718" s="1"/>
    </row>
    <row r="719" spans="3:19" ht="14.25" x14ac:dyDescent="0.2">
      <c r="C719" s="3"/>
      <c r="S719" s="1"/>
    </row>
    <row r="720" spans="3:19" ht="14.25" x14ac:dyDescent="0.2">
      <c r="C720" s="3"/>
      <c r="S720" s="1"/>
    </row>
    <row r="721" spans="3:19" ht="14.25" x14ac:dyDescent="0.2">
      <c r="C721" s="3"/>
      <c r="S721" s="1"/>
    </row>
    <row r="722" spans="3:19" ht="14.25" x14ac:dyDescent="0.2">
      <c r="C722" s="3"/>
      <c r="S722" s="1"/>
    </row>
    <row r="723" spans="3:19" ht="14.25" x14ac:dyDescent="0.2">
      <c r="C723" s="3"/>
      <c r="S723" s="1"/>
    </row>
    <row r="724" spans="3:19" ht="14.25" x14ac:dyDescent="0.2">
      <c r="C724" s="3"/>
      <c r="S724" s="1"/>
    </row>
    <row r="725" spans="3:19" ht="14.25" x14ac:dyDescent="0.2">
      <c r="C725" s="3"/>
      <c r="S725" s="1"/>
    </row>
    <row r="726" spans="3:19" ht="14.25" x14ac:dyDescent="0.2">
      <c r="C726" s="3"/>
      <c r="S726" s="1"/>
    </row>
    <row r="727" spans="3:19" ht="14.25" x14ac:dyDescent="0.2">
      <c r="C727" s="3"/>
      <c r="S727" s="1"/>
    </row>
    <row r="728" spans="3:19" ht="14.25" x14ac:dyDescent="0.2">
      <c r="C728" s="3"/>
      <c r="S728" s="1"/>
    </row>
    <row r="729" spans="3:19" ht="14.25" x14ac:dyDescent="0.2">
      <c r="C729" s="3"/>
      <c r="S729" s="1"/>
    </row>
    <row r="730" spans="3:19" ht="14.25" x14ac:dyDescent="0.2">
      <c r="C730" s="3"/>
      <c r="S730" s="1"/>
    </row>
    <row r="731" spans="3:19" ht="14.25" x14ac:dyDescent="0.2">
      <c r="C731" s="3"/>
      <c r="S731" s="1"/>
    </row>
    <row r="732" spans="3:19" ht="14.25" x14ac:dyDescent="0.2">
      <c r="C732" s="3"/>
      <c r="S732" s="1"/>
    </row>
    <row r="733" spans="3:19" ht="14.25" x14ac:dyDescent="0.2">
      <c r="C733" s="3"/>
      <c r="S733" s="1"/>
    </row>
    <row r="734" spans="3:19" ht="14.25" x14ac:dyDescent="0.2">
      <c r="C734" s="3"/>
      <c r="S734" s="1"/>
    </row>
    <row r="735" spans="3:19" ht="14.25" x14ac:dyDescent="0.2">
      <c r="C735" s="3"/>
      <c r="S735" s="1"/>
    </row>
    <row r="736" spans="3:19" ht="14.25" x14ac:dyDescent="0.2">
      <c r="C736" s="3"/>
      <c r="S736" s="1"/>
    </row>
    <row r="737" spans="3:19" ht="14.25" x14ac:dyDescent="0.2">
      <c r="C737" s="3"/>
      <c r="S737" s="1"/>
    </row>
    <row r="738" spans="3:19" ht="14.25" x14ac:dyDescent="0.2">
      <c r="C738" s="3"/>
      <c r="S738" s="1"/>
    </row>
    <row r="739" spans="3:19" ht="14.25" x14ac:dyDescent="0.2">
      <c r="C739" s="3"/>
      <c r="S739" s="1"/>
    </row>
    <row r="740" spans="3:19" ht="14.25" x14ac:dyDescent="0.2">
      <c r="C740" s="3"/>
      <c r="S740" s="1"/>
    </row>
    <row r="741" spans="3:19" ht="14.25" x14ac:dyDescent="0.2">
      <c r="C741" s="3"/>
      <c r="S741" s="1"/>
    </row>
    <row r="742" spans="3:19" ht="14.25" x14ac:dyDescent="0.2">
      <c r="C742" s="3"/>
      <c r="S742" s="1"/>
    </row>
    <row r="743" spans="3:19" ht="14.25" x14ac:dyDescent="0.2">
      <c r="C743" s="3"/>
      <c r="S743" s="1"/>
    </row>
    <row r="744" spans="3:19" ht="14.25" x14ac:dyDescent="0.2">
      <c r="C744" s="3"/>
      <c r="S744" s="1"/>
    </row>
    <row r="745" spans="3:19" ht="14.25" x14ac:dyDescent="0.2">
      <c r="C745" s="3"/>
      <c r="S745" s="1"/>
    </row>
    <row r="746" spans="3:19" ht="14.25" x14ac:dyDescent="0.2">
      <c r="C746" s="3"/>
      <c r="S746" s="1"/>
    </row>
    <row r="747" spans="3:19" ht="14.25" x14ac:dyDescent="0.2">
      <c r="C747" s="3"/>
      <c r="S747" s="1"/>
    </row>
    <row r="748" spans="3:19" ht="14.25" x14ac:dyDescent="0.2">
      <c r="C748" s="3"/>
      <c r="S748" s="1"/>
    </row>
    <row r="749" spans="3:19" ht="14.25" x14ac:dyDescent="0.2">
      <c r="C749" s="3"/>
      <c r="S749" s="1"/>
    </row>
    <row r="750" spans="3:19" ht="14.25" x14ac:dyDescent="0.2">
      <c r="C750" s="3"/>
      <c r="S750" s="1"/>
    </row>
    <row r="751" spans="3:19" ht="14.25" x14ac:dyDescent="0.2">
      <c r="C751" s="3"/>
      <c r="S751" s="1"/>
    </row>
    <row r="752" spans="3:19" ht="14.25" x14ac:dyDescent="0.2">
      <c r="C752" s="3"/>
      <c r="S752" s="1"/>
    </row>
    <row r="753" spans="3:19" ht="14.25" x14ac:dyDescent="0.2">
      <c r="C753" s="3"/>
      <c r="S753" s="1"/>
    </row>
    <row r="754" spans="3:19" ht="14.25" x14ac:dyDescent="0.2">
      <c r="C754" s="3"/>
      <c r="S754" s="1"/>
    </row>
    <row r="755" spans="3:19" ht="14.25" x14ac:dyDescent="0.2">
      <c r="C755" s="3"/>
      <c r="S755" s="1"/>
    </row>
    <row r="756" spans="3:19" ht="14.25" x14ac:dyDescent="0.2">
      <c r="C756" s="3"/>
      <c r="S756" s="1"/>
    </row>
    <row r="757" spans="3:19" ht="14.25" x14ac:dyDescent="0.2">
      <c r="C757" s="3"/>
      <c r="S757" s="1"/>
    </row>
    <row r="758" spans="3:19" ht="14.25" x14ac:dyDescent="0.2">
      <c r="C758" s="3"/>
      <c r="S758" s="1"/>
    </row>
    <row r="759" spans="3:19" ht="14.25" x14ac:dyDescent="0.2">
      <c r="C759" s="3"/>
      <c r="S759" s="1"/>
    </row>
    <row r="760" spans="3:19" ht="14.25" x14ac:dyDescent="0.2">
      <c r="C760" s="3"/>
      <c r="S760" s="1"/>
    </row>
    <row r="761" spans="3:19" ht="14.25" x14ac:dyDescent="0.2">
      <c r="C761" s="3"/>
      <c r="S761" s="1"/>
    </row>
    <row r="762" spans="3:19" ht="14.25" x14ac:dyDescent="0.2">
      <c r="C762" s="3"/>
      <c r="S762" s="1"/>
    </row>
    <row r="763" spans="3:19" ht="14.25" x14ac:dyDescent="0.2">
      <c r="C763" s="3"/>
      <c r="S763" s="1"/>
    </row>
    <row r="764" spans="3:19" ht="14.25" x14ac:dyDescent="0.2">
      <c r="C764" s="3"/>
      <c r="S764" s="1"/>
    </row>
    <row r="765" spans="3:19" ht="14.25" x14ac:dyDescent="0.2">
      <c r="C765" s="3"/>
      <c r="S765" s="1"/>
    </row>
    <row r="766" spans="3:19" ht="14.25" x14ac:dyDescent="0.2">
      <c r="C766" s="3"/>
      <c r="S766" s="1"/>
    </row>
    <row r="767" spans="3:19" ht="14.25" x14ac:dyDescent="0.2">
      <c r="C767" s="3"/>
      <c r="S767" s="1"/>
    </row>
    <row r="768" spans="3:19" ht="14.25" x14ac:dyDescent="0.2">
      <c r="C768" s="3"/>
      <c r="S768" s="1"/>
    </row>
    <row r="769" spans="3:19" ht="14.25" x14ac:dyDescent="0.2">
      <c r="C769" s="3"/>
      <c r="S769" s="1"/>
    </row>
    <row r="770" spans="3:19" ht="14.25" x14ac:dyDescent="0.2">
      <c r="C770" s="3"/>
      <c r="S770" s="1"/>
    </row>
    <row r="771" spans="3:19" ht="14.25" x14ac:dyDescent="0.2">
      <c r="C771" s="3"/>
      <c r="S771" s="1"/>
    </row>
    <row r="772" spans="3:19" ht="14.25" x14ac:dyDescent="0.2">
      <c r="C772" s="3"/>
      <c r="S772" s="1"/>
    </row>
    <row r="773" spans="3:19" ht="14.25" x14ac:dyDescent="0.2">
      <c r="C773" s="3"/>
      <c r="S773" s="1"/>
    </row>
    <row r="774" spans="3:19" ht="14.25" x14ac:dyDescent="0.2">
      <c r="C774" s="3"/>
      <c r="S774" s="1"/>
    </row>
    <row r="775" spans="3:19" ht="14.25" x14ac:dyDescent="0.2">
      <c r="C775" s="3"/>
      <c r="S775" s="1"/>
    </row>
    <row r="776" spans="3:19" ht="14.25" x14ac:dyDescent="0.2">
      <c r="C776" s="3"/>
      <c r="S776" s="1"/>
    </row>
    <row r="777" spans="3:19" ht="14.25" x14ac:dyDescent="0.2">
      <c r="C777" s="3"/>
      <c r="S777" s="1"/>
    </row>
    <row r="778" spans="3:19" ht="14.25" x14ac:dyDescent="0.2">
      <c r="C778" s="3"/>
      <c r="S778" s="1"/>
    </row>
    <row r="779" spans="3:19" ht="14.25" x14ac:dyDescent="0.2">
      <c r="C779" s="3"/>
      <c r="S779" s="1"/>
    </row>
    <row r="780" spans="3:19" ht="14.25" x14ac:dyDescent="0.2">
      <c r="C780" s="3"/>
      <c r="S780" s="1"/>
    </row>
    <row r="781" spans="3:19" ht="14.25" x14ac:dyDescent="0.2">
      <c r="C781" s="3"/>
      <c r="S781" s="1"/>
    </row>
    <row r="782" spans="3:19" ht="14.25" x14ac:dyDescent="0.2">
      <c r="C782" s="3"/>
      <c r="S782" s="1"/>
    </row>
    <row r="783" spans="3:19" ht="14.25" x14ac:dyDescent="0.2">
      <c r="C783" s="3"/>
      <c r="S783" s="1"/>
    </row>
    <row r="784" spans="3:19" ht="14.25" x14ac:dyDescent="0.2">
      <c r="C784" s="3"/>
      <c r="S784" s="1"/>
    </row>
    <row r="785" spans="3:19" ht="14.25" x14ac:dyDescent="0.2">
      <c r="C785" s="3"/>
      <c r="S785" s="1"/>
    </row>
    <row r="786" spans="3:19" ht="14.25" x14ac:dyDescent="0.2">
      <c r="C786" s="3"/>
      <c r="S786" s="1"/>
    </row>
    <row r="787" spans="3:19" ht="14.25" x14ac:dyDescent="0.2">
      <c r="C787" s="3"/>
      <c r="S787" s="1"/>
    </row>
    <row r="788" spans="3:19" ht="14.25" x14ac:dyDescent="0.2">
      <c r="C788" s="3"/>
      <c r="S788" s="1"/>
    </row>
    <row r="789" spans="3:19" ht="14.25" x14ac:dyDescent="0.2">
      <c r="C789" s="3"/>
      <c r="S789" s="1"/>
    </row>
    <row r="790" spans="3:19" ht="14.25" x14ac:dyDescent="0.2">
      <c r="C790" s="3"/>
      <c r="S790" s="1"/>
    </row>
    <row r="791" spans="3:19" ht="14.25" x14ac:dyDescent="0.2">
      <c r="C791" s="3"/>
      <c r="S791" s="1"/>
    </row>
    <row r="792" spans="3:19" ht="14.25" x14ac:dyDescent="0.2">
      <c r="C792" s="3"/>
      <c r="S792" s="1"/>
    </row>
    <row r="793" spans="3:19" ht="14.25" x14ac:dyDescent="0.2">
      <c r="C793" s="3"/>
      <c r="S793" s="1"/>
    </row>
    <row r="794" spans="3:19" ht="14.25" x14ac:dyDescent="0.2">
      <c r="C794" s="3"/>
      <c r="S794" s="1"/>
    </row>
    <row r="795" spans="3:19" ht="14.25" x14ac:dyDescent="0.2">
      <c r="C795" s="3"/>
      <c r="S795" s="1"/>
    </row>
    <row r="796" spans="3:19" ht="14.25" x14ac:dyDescent="0.2">
      <c r="C796" s="3"/>
      <c r="S796" s="1"/>
    </row>
    <row r="797" spans="3:19" ht="14.25" x14ac:dyDescent="0.2">
      <c r="C797" s="3"/>
      <c r="S797" s="1"/>
    </row>
    <row r="798" spans="3:19" ht="14.25" x14ac:dyDescent="0.2">
      <c r="C798" s="3"/>
      <c r="S798" s="1"/>
    </row>
    <row r="799" spans="3:19" ht="14.25" x14ac:dyDescent="0.2">
      <c r="C799" s="3"/>
      <c r="S799" s="1"/>
    </row>
    <row r="800" spans="3:19" ht="14.25" x14ac:dyDescent="0.2">
      <c r="C800" s="3"/>
      <c r="S800" s="1"/>
    </row>
    <row r="801" spans="3:19" ht="14.25" x14ac:dyDescent="0.2">
      <c r="C801" s="3"/>
      <c r="S801" s="1"/>
    </row>
    <row r="802" spans="3:19" ht="14.25" x14ac:dyDescent="0.2">
      <c r="C802" s="3"/>
      <c r="S802" s="1"/>
    </row>
    <row r="803" spans="3:19" ht="14.25" x14ac:dyDescent="0.2">
      <c r="C803" s="3"/>
      <c r="S803" s="1"/>
    </row>
    <row r="804" spans="3:19" ht="14.25" x14ac:dyDescent="0.2">
      <c r="C804" s="3"/>
      <c r="S804" s="1"/>
    </row>
    <row r="805" spans="3:19" ht="14.25" x14ac:dyDescent="0.2">
      <c r="C805" s="3"/>
      <c r="S805" s="1"/>
    </row>
    <row r="806" spans="3:19" ht="14.25" x14ac:dyDescent="0.2">
      <c r="C806" s="3"/>
      <c r="S806" s="1"/>
    </row>
    <row r="807" spans="3:19" ht="14.25" x14ac:dyDescent="0.2">
      <c r="C807" s="3"/>
      <c r="S807" s="1"/>
    </row>
    <row r="808" spans="3:19" ht="14.25" x14ac:dyDescent="0.2">
      <c r="C808" s="3"/>
      <c r="S808" s="1"/>
    </row>
    <row r="809" spans="3:19" ht="14.25" x14ac:dyDescent="0.2">
      <c r="C809" s="3"/>
      <c r="S809" s="1"/>
    </row>
    <row r="810" spans="3:19" ht="14.25" x14ac:dyDescent="0.2">
      <c r="C810" s="3"/>
      <c r="S810" s="1"/>
    </row>
    <row r="811" spans="3:19" ht="14.25" x14ac:dyDescent="0.2">
      <c r="C811" s="3"/>
      <c r="S811" s="1"/>
    </row>
    <row r="812" spans="3:19" ht="14.25" x14ac:dyDescent="0.2">
      <c r="C812" s="3"/>
      <c r="S812" s="1"/>
    </row>
    <row r="813" spans="3:19" ht="14.25" x14ac:dyDescent="0.2">
      <c r="C813" s="3"/>
      <c r="S813" s="1"/>
    </row>
    <row r="814" spans="3:19" ht="14.25" x14ac:dyDescent="0.2">
      <c r="C814" s="3"/>
      <c r="S814" s="1"/>
    </row>
    <row r="815" spans="3:19" ht="14.25" x14ac:dyDescent="0.2">
      <c r="C815" s="3"/>
      <c r="S815" s="1"/>
    </row>
    <row r="816" spans="3:19" ht="14.25" x14ac:dyDescent="0.2">
      <c r="C816" s="3"/>
      <c r="S816" s="1"/>
    </row>
    <row r="817" spans="3:19" ht="14.25" x14ac:dyDescent="0.2">
      <c r="C817" s="3"/>
      <c r="S817" s="1"/>
    </row>
    <row r="818" spans="3:19" ht="14.25" x14ac:dyDescent="0.2">
      <c r="C818" s="3"/>
      <c r="S818" s="1"/>
    </row>
    <row r="819" spans="3:19" ht="14.25" x14ac:dyDescent="0.2">
      <c r="C819" s="3"/>
      <c r="S819" s="1"/>
    </row>
    <row r="820" spans="3:19" ht="14.25" x14ac:dyDescent="0.2">
      <c r="C820" s="3"/>
      <c r="S820" s="1"/>
    </row>
    <row r="821" spans="3:19" ht="14.25" x14ac:dyDescent="0.2">
      <c r="C821" s="3"/>
      <c r="S821" s="1"/>
    </row>
    <row r="822" spans="3:19" ht="14.25" x14ac:dyDescent="0.2">
      <c r="C822" s="3"/>
      <c r="S822" s="1"/>
    </row>
    <row r="823" spans="3:19" ht="14.25" x14ac:dyDescent="0.2">
      <c r="C823" s="3"/>
      <c r="S823" s="1"/>
    </row>
    <row r="824" spans="3:19" ht="14.25" x14ac:dyDescent="0.2">
      <c r="C824" s="3"/>
      <c r="S824" s="1"/>
    </row>
    <row r="825" spans="3:19" ht="14.25" x14ac:dyDescent="0.2">
      <c r="C825" s="3"/>
      <c r="S825" s="1"/>
    </row>
    <row r="826" spans="3:19" ht="14.25" x14ac:dyDescent="0.2">
      <c r="C826" s="3"/>
      <c r="S826" s="1"/>
    </row>
    <row r="827" spans="3:19" ht="14.25" x14ac:dyDescent="0.2">
      <c r="C827" s="3"/>
      <c r="S827" s="1"/>
    </row>
    <row r="828" spans="3:19" ht="14.25" x14ac:dyDescent="0.2">
      <c r="C828" s="3"/>
      <c r="S828" s="1"/>
    </row>
    <row r="829" spans="3:19" ht="14.25" x14ac:dyDescent="0.2">
      <c r="C829" s="3"/>
      <c r="S829" s="1"/>
    </row>
    <row r="830" spans="3:19" ht="14.25" x14ac:dyDescent="0.2">
      <c r="C830" s="3"/>
      <c r="S830" s="1"/>
    </row>
    <row r="831" spans="3:19" ht="14.25" x14ac:dyDescent="0.2">
      <c r="C831" s="3"/>
      <c r="S831" s="1"/>
    </row>
    <row r="832" spans="3:19" ht="14.25" x14ac:dyDescent="0.2">
      <c r="C832" s="3"/>
      <c r="S832" s="1"/>
    </row>
    <row r="833" spans="3:19" ht="14.25" x14ac:dyDescent="0.2">
      <c r="C833" s="3"/>
      <c r="S833" s="1"/>
    </row>
    <row r="834" spans="3:19" ht="14.25" x14ac:dyDescent="0.2">
      <c r="C834" s="3"/>
      <c r="S834" s="1"/>
    </row>
    <row r="835" spans="3:19" ht="14.25" x14ac:dyDescent="0.2">
      <c r="C835" s="3"/>
      <c r="S835" s="1"/>
    </row>
    <row r="836" spans="3:19" ht="14.25" x14ac:dyDescent="0.2">
      <c r="C836" s="3"/>
      <c r="S836" s="1"/>
    </row>
    <row r="837" spans="3:19" ht="14.25" x14ac:dyDescent="0.2">
      <c r="C837" s="3"/>
      <c r="S837" s="1"/>
    </row>
    <row r="838" spans="3:19" ht="14.25" x14ac:dyDescent="0.2">
      <c r="C838" s="3"/>
      <c r="S838" s="1"/>
    </row>
    <row r="839" spans="3:19" ht="14.25" x14ac:dyDescent="0.2">
      <c r="C839" s="3"/>
      <c r="S839" s="1"/>
    </row>
    <row r="840" spans="3:19" ht="14.25" x14ac:dyDescent="0.2">
      <c r="C840" s="3"/>
      <c r="S840" s="1"/>
    </row>
    <row r="841" spans="3:19" ht="14.25" x14ac:dyDescent="0.2">
      <c r="C841" s="3"/>
      <c r="S841" s="1"/>
    </row>
    <row r="842" spans="3:19" ht="14.25" x14ac:dyDescent="0.2">
      <c r="C842" s="3"/>
      <c r="S842" s="1"/>
    </row>
    <row r="843" spans="3:19" ht="14.25" x14ac:dyDescent="0.2">
      <c r="C843" s="3"/>
      <c r="S843" s="1"/>
    </row>
    <row r="844" spans="3:19" ht="14.25" x14ac:dyDescent="0.2">
      <c r="C844" s="3"/>
      <c r="S844" s="1"/>
    </row>
    <row r="845" spans="3:19" ht="14.25" x14ac:dyDescent="0.2">
      <c r="C845" s="3"/>
      <c r="S845" s="1"/>
    </row>
    <row r="846" spans="3:19" ht="14.25" x14ac:dyDescent="0.2">
      <c r="C846" s="3"/>
      <c r="S846" s="1"/>
    </row>
    <row r="847" spans="3:19" ht="14.25" x14ac:dyDescent="0.2">
      <c r="C847" s="3"/>
      <c r="S847" s="1"/>
    </row>
    <row r="848" spans="3:19" ht="14.25" x14ac:dyDescent="0.2">
      <c r="C848" s="3"/>
      <c r="S848" s="1"/>
    </row>
    <row r="849" spans="3:19" ht="14.25" x14ac:dyDescent="0.2">
      <c r="C849" s="3"/>
      <c r="S849" s="1"/>
    </row>
    <row r="850" spans="3:19" ht="14.25" x14ac:dyDescent="0.2">
      <c r="C850" s="3"/>
      <c r="S850" s="1"/>
    </row>
    <row r="851" spans="3:19" ht="14.25" x14ac:dyDescent="0.2">
      <c r="C851" s="3"/>
      <c r="S851" s="1"/>
    </row>
    <row r="852" spans="3:19" ht="14.25" x14ac:dyDescent="0.2">
      <c r="C852" s="3"/>
      <c r="S852" s="1"/>
    </row>
    <row r="853" spans="3:19" ht="14.25" x14ac:dyDescent="0.2">
      <c r="C853" s="3"/>
      <c r="S853" s="1"/>
    </row>
    <row r="854" spans="3:19" ht="14.25" x14ac:dyDescent="0.2">
      <c r="C854" s="3"/>
      <c r="S854" s="1"/>
    </row>
    <row r="855" spans="3:19" ht="14.25" x14ac:dyDescent="0.2">
      <c r="C855" s="3"/>
      <c r="S855" s="1"/>
    </row>
    <row r="856" spans="3:19" ht="14.25" x14ac:dyDescent="0.2">
      <c r="C856" s="3"/>
      <c r="S856" s="1"/>
    </row>
    <row r="857" spans="3:19" ht="14.25" x14ac:dyDescent="0.2">
      <c r="C857" s="3"/>
      <c r="S857" s="1"/>
    </row>
    <row r="858" spans="3:19" ht="14.25" x14ac:dyDescent="0.2">
      <c r="C858" s="3"/>
      <c r="S858" s="1"/>
    </row>
    <row r="859" spans="3:19" ht="14.25" x14ac:dyDescent="0.2">
      <c r="C859" s="3"/>
      <c r="S859" s="1"/>
    </row>
    <row r="860" spans="3:19" ht="14.25" x14ac:dyDescent="0.2">
      <c r="C860" s="3"/>
      <c r="S860" s="1"/>
    </row>
    <row r="861" spans="3:19" ht="14.25" x14ac:dyDescent="0.2">
      <c r="C861" s="3"/>
      <c r="S861" s="1"/>
    </row>
    <row r="862" spans="3:19" ht="14.25" x14ac:dyDescent="0.2">
      <c r="C862" s="3"/>
      <c r="S862" s="1"/>
    </row>
    <row r="863" spans="3:19" ht="14.25" x14ac:dyDescent="0.2">
      <c r="C863" s="3"/>
      <c r="S863" s="1"/>
    </row>
    <row r="864" spans="3:19" ht="14.25" x14ac:dyDescent="0.2">
      <c r="C864" s="3"/>
      <c r="S864" s="1"/>
    </row>
    <row r="865" spans="3:19" ht="14.25" x14ac:dyDescent="0.2">
      <c r="C865" s="3"/>
      <c r="S865" s="1"/>
    </row>
    <row r="866" spans="3:19" ht="14.25" x14ac:dyDescent="0.2">
      <c r="C866" s="3"/>
      <c r="S866" s="1"/>
    </row>
    <row r="867" spans="3:19" ht="14.25" x14ac:dyDescent="0.2">
      <c r="C867" s="3"/>
      <c r="S867" s="1"/>
    </row>
    <row r="868" spans="3:19" ht="14.25" x14ac:dyDescent="0.2">
      <c r="C868" s="3"/>
      <c r="S868" s="1"/>
    </row>
    <row r="869" spans="3:19" ht="14.25" x14ac:dyDescent="0.2">
      <c r="C869" s="3"/>
      <c r="S869" s="1"/>
    </row>
    <row r="870" spans="3:19" ht="14.25" x14ac:dyDescent="0.2">
      <c r="C870" s="3"/>
      <c r="S870" s="1"/>
    </row>
    <row r="871" spans="3:19" ht="14.25" x14ac:dyDescent="0.2">
      <c r="C871" s="3"/>
      <c r="S871" s="1"/>
    </row>
    <row r="872" spans="3:19" ht="14.25" x14ac:dyDescent="0.2">
      <c r="C872" s="3"/>
      <c r="S872" s="1"/>
    </row>
    <row r="873" spans="3:19" ht="14.25" x14ac:dyDescent="0.2">
      <c r="C873" s="3"/>
      <c r="S873" s="1"/>
    </row>
    <row r="874" spans="3:19" ht="14.25" x14ac:dyDescent="0.2">
      <c r="C874" s="3"/>
      <c r="S874" s="1"/>
    </row>
    <row r="875" spans="3:19" ht="14.25" x14ac:dyDescent="0.2">
      <c r="C875" s="3"/>
      <c r="S875" s="1"/>
    </row>
    <row r="876" spans="3:19" ht="14.25" x14ac:dyDescent="0.2">
      <c r="C876" s="3"/>
      <c r="S876" s="1"/>
    </row>
    <row r="877" spans="3:19" ht="14.25" x14ac:dyDescent="0.2">
      <c r="C877" s="3"/>
      <c r="S877" s="1"/>
    </row>
    <row r="878" spans="3:19" ht="14.25" x14ac:dyDescent="0.2">
      <c r="C878" s="3"/>
      <c r="S878" s="1"/>
    </row>
    <row r="879" spans="3:19" ht="14.25" x14ac:dyDescent="0.2">
      <c r="C879" s="3"/>
      <c r="S879" s="1"/>
    </row>
    <row r="880" spans="3:19" ht="14.25" x14ac:dyDescent="0.2">
      <c r="C880" s="3"/>
      <c r="S880" s="1"/>
    </row>
    <row r="881" spans="3:19" ht="14.25" x14ac:dyDescent="0.2">
      <c r="C881" s="3"/>
      <c r="S881" s="1"/>
    </row>
    <row r="882" spans="3:19" ht="14.25" x14ac:dyDescent="0.2">
      <c r="C882" s="3"/>
      <c r="S882" s="1"/>
    </row>
    <row r="883" spans="3:19" ht="14.25" x14ac:dyDescent="0.2">
      <c r="C883" s="3"/>
      <c r="S883" s="1"/>
    </row>
    <row r="884" spans="3:19" ht="14.25" x14ac:dyDescent="0.2">
      <c r="C884" s="3"/>
      <c r="S884" s="1"/>
    </row>
    <row r="885" spans="3:19" ht="14.25" x14ac:dyDescent="0.2">
      <c r="C885" s="3"/>
      <c r="S885" s="1"/>
    </row>
    <row r="886" spans="3:19" ht="14.25" x14ac:dyDescent="0.2">
      <c r="C886" s="3"/>
      <c r="S886" s="1"/>
    </row>
    <row r="887" spans="3:19" ht="14.25" x14ac:dyDescent="0.2">
      <c r="C887" s="3"/>
      <c r="S887" s="1"/>
    </row>
    <row r="888" spans="3:19" ht="14.25" x14ac:dyDescent="0.2">
      <c r="C888" s="3"/>
      <c r="S888" s="1"/>
    </row>
    <row r="889" spans="3:19" ht="14.25" x14ac:dyDescent="0.2">
      <c r="C889" s="3"/>
      <c r="S889" s="1"/>
    </row>
    <row r="890" spans="3:19" ht="14.25" x14ac:dyDescent="0.2">
      <c r="C890" s="3"/>
      <c r="S890" s="1"/>
    </row>
    <row r="891" spans="3:19" ht="14.25" x14ac:dyDescent="0.2">
      <c r="C891" s="3"/>
      <c r="S891" s="1"/>
    </row>
    <row r="892" spans="3:19" ht="14.25" x14ac:dyDescent="0.2">
      <c r="C892" s="3"/>
      <c r="S892" s="1"/>
    </row>
    <row r="893" spans="3:19" ht="14.25" x14ac:dyDescent="0.2">
      <c r="C893" s="3"/>
      <c r="S893" s="1"/>
    </row>
    <row r="894" spans="3:19" ht="14.25" x14ac:dyDescent="0.2">
      <c r="C894" s="3"/>
      <c r="S894" s="1"/>
    </row>
    <row r="895" spans="3:19" ht="14.25" x14ac:dyDescent="0.2">
      <c r="C895" s="3"/>
      <c r="S895" s="1"/>
    </row>
    <row r="896" spans="3:19" ht="14.25" x14ac:dyDescent="0.2">
      <c r="C896" s="3"/>
      <c r="S896" s="1"/>
    </row>
    <row r="897" spans="3:19" ht="14.25" x14ac:dyDescent="0.2">
      <c r="C897" s="3"/>
      <c r="S897" s="1"/>
    </row>
    <row r="898" spans="3:19" ht="14.25" x14ac:dyDescent="0.2">
      <c r="C898" s="3"/>
      <c r="S898" s="1"/>
    </row>
    <row r="899" spans="3:19" ht="14.25" x14ac:dyDescent="0.2">
      <c r="C899" s="3"/>
      <c r="S899" s="1"/>
    </row>
    <row r="900" spans="3:19" ht="14.25" x14ac:dyDescent="0.2">
      <c r="C900" s="3"/>
      <c r="S900" s="1"/>
    </row>
    <row r="901" spans="3:19" ht="14.25" x14ac:dyDescent="0.2">
      <c r="C901" s="3"/>
      <c r="S901" s="1"/>
    </row>
    <row r="902" spans="3:19" ht="14.25" x14ac:dyDescent="0.2">
      <c r="C902" s="3"/>
      <c r="S902" s="1"/>
    </row>
    <row r="903" spans="3:19" ht="14.25" x14ac:dyDescent="0.2">
      <c r="C903" s="3"/>
      <c r="S903" s="1"/>
    </row>
    <row r="904" spans="3:19" ht="14.25" x14ac:dyDescent="0.2">
      <c r="C904" s="3"/>
      <c r="S904" s="1"/>
    </row>
    <row r="905" spans="3:19" ht="14.25" x14ac:dyDescent="0.2">
      <c r="C905" s="3"/>
      <c r="S905" s="1"/>
    </row>
    <row r="906" spans="3:19" ht="14.25" x14ac:dyDescent="0.2">
      <c r="C906" s="3"/>
      <c r="S906" s="1"/>
    </row>
    <row r="907" spans="3:19" ht="14.25" x14ac:dyDescent="0.2">
      <c r="C907" s="3"/>
      <c r="S907" s="1"/>
    </row>
    <row r="908" spans="3:19" ht="14.25" x14ac:dyDescent="0.2">
      <c r="C908" s="3"/>
      <c r="S908" s="1"/>
    </row>
    <row r="909" spans="3:19" ht="14.25" x14ac:dyDescent="0.2">
      <c r="C909" s="3"/>
      <c r="S909" s="1"/>
    </row>
    <row r="910" spans="3:19" ht="14.25" x14ac:dyDescent="0.2">
      <c r="C910" s="3"/>
      <c r="S910" s="1"/>
    </row>
    <row r="911" spans="3:19" ht="14.25" x14ac:dyDescent="0.2">
      <c r="C911" s="3"/>
      <c r="S911" s="1"/>
    </row>
    <row r="912" spans="3:19" ht="14.25" x14ac:dyDescent="0.2">
      <c r="C912" s="3"/>
      <c r="S912" s="1"/>
    </row>
    <row r="913" spans="3:19" ht="14.25" x14ac:dyDescent="0.2">
      <c r="C913" s="3"/>
      <c r="S913" s="1"/>
    </row>
    <row r="914" spans="3:19" ht="14.25" x14ac:dyDescent="0.2">
      <c r="C914" s="3"/>
      <c r="S914" s="1"/>
    </row>
    <row r="915" spans="3:19" ht="14.25" x14ac:dyDescent="0.2">
      <c r="C915" s="3"/>
      <c r="S915" s="1"/>
    </row>
    <row r="916" spans="3:19" ht="14.25" x14ac:dyDescent="0.2">
      <c r="C916" s="3"/>
      <c r="S916" s="1"/>
    </row>
    <row r="917" spans="3:19" ht="14.25" x14ac:dyDescent="0.2">
      <c r="C917" s="3"/>
      <c r="S917" s="1"/>
    </row>
    <row r="918" spans="3:19" ht="14.25" x14ac:dyDescent="0.2">
      <c r="C918" s="3"/>
      <c r="S918" s="1"/>
    </row>
    <row r="919" spans="3:19" ht="14.25" x14ac:dyDescent="0.2">
      <c r="C919" s="3"/>
      <c r="S919" s="1"/>
    </row>
    <row r="920" spans="3:19" ht="14.25" x14ac:dyDescent="0.2">
      <c r="C920" s="3"/>
      <c r="S920" s="1"/>
    </row>
    <row r="921" spans="3:19" ht="14.25" x14ac:dyDescent="0.2">
      <c r="C921" s="3"/>
      <c r="S921" s="1"/>
    </row>
    <row r="922" spans="3:19" ht="14.25" x14ac:dyDescent="0.2">
      <c r="C922" s="3"/>
      <c r="S922" s="1"/>
    </row>
    <row r="923" spans="3:19" ht="14.25" x14ac:dyDescent="0.2">
      <c r="C923" s="3"/>
      <c r="S923" s="1"/>
    </row>
    <row r="924" spans="3:19" ht="14.25" x14ac:dyDescent="0.2">
      <c r="C924" s="3"/>
      <c r="S924" s="1"/>
    </row>
    <row r="925" spans="3:19" ht="14.25" x14ac:dyDescent="0.2">
      <c r="C925" s="3"/>
      <c r="S925" s="1"/>
    </row>
    <row r="926" spans="3:19" ht="14.25" x14ac:dyDescent="0.2">
      <c r="C926" s="3"/>
      <c r="S926" s="1"/>
    </row>
    <row r="927" spans="3:19" ht="14.25" x14ac:dyDescent="0.2">
      <c r="C927" s="3"/>
      <c r="S927" s="1"/>
    </row>
    <row r="928" spans="3:19" ht="14.25" x14ac:dyDescent="0.2">
      <c r="C928" s="3"/>
      <c r="S928" s="1"/>
    </row>
    <row r="929" spans="3:19" ht="14.25" x14ac:dyDescent="0.2">
      <c r="C929" s="3"/>
      <c r="S929" s="1"/>
    </row>
    <row r="930" spans="3:19" ht="14.25" x14ac:dyDescent="0.2">
      <c r="C930" s="3"/>
      <c r="S930" s="1"/>
    </row>
    <row r="931" spans="3:19" ht="14.25" x14ac:dyDescent="0.2">
      <c r="C931" s="3"/>
      <c r="S931" s="1"/>
    </row>
    <row r="932" spans="3:19" ht="14.25" x14ac:dyDescent="0.2">
      <c r="C932" s="3"/>
      <c r="S932" s="1"/>
    </row>
    <row r="933" spans="3:19" ht="14.25" x14ac:dyDescent="0.2">
      <c r="C933" s="3"/>
      <c r="S933" s="1"/>
    </row>
    <row r="934" spans="3:19" ht="14.25" x14ac:dyDescent="0.2">
      <c r="C934" s="3"/>
      <c r="S934" s="1"/>
    </row>
    <row r="935" spans="3:19" ht="14.25" x14ac:dyDescent="0.2">
      <c r="C935" s="3"/>
      <c r="S935" s="1"/>
    </row>
    <row r="936" spans="3:19" ht="14.25" x14ac:dyDescent="0.2">
      <c r="C936" s="3"/>
      <c r="S936" s="1"/>
    </row>
    <row r="937" spans="3:19" ht="14.25" x14ac:dyDescent="0.2">
      <c r="C937" s="3"/>
      <c r="S937" s="1"/>
    </row>
    <row r="938" spans="3:19" ht="14.25" x14ac:dyDescent="0.2">
      <c r="C938" s="3"/>
      <c r="S938" s="1"/>
    </row>
    <row r="939" spans="3:19" ht="14.25" x14ac:dyDescent="0.2">
      <c r="C939" s="3"/>
      <c r="S939" s="1"/>
    </row>
    <row r="940" spans="3:19" ht="14.25" x14ac:dyDescent="0.2">
      <c r="C940" s="3"/>
      <c r="S940" s="1"/>
    </row>
    <row r="941" spans="3:19" ht="14.25" x14ac:dyDescent="0.2">
      <c r="C941" s="3"/>
      <c r="S941" s="1"/>
    </row>
    <row r="942" spans="3:19" ht="14.25" x14ac:dyDescent="0.2">
      <c r="C942" s="3"/>
      <c r="S942" s="1"/>
    </row>
    <row r="943" spans="3:19" ht="14.25" x14ac:dyDescent="0.2">
      <c r="C943" s="3"/>
      <c r="S943" s="1"/>
    </row>
    <row r="944" spans="3:19" ht="14.25" x14ac:dyDescent="0.2">
      <c r="C944" s="3"/>
      <c r="S944" s="1"/>
    </row>
    <row r="945" spans="3:19" ht="14.25" x14ac:dyDescent="0.2">
      <c r="C945" s="3"/>
      <c r="S945" s="1"/>
    </row>
    <row r="946" spans="3:19" ht="14.25" x14ac:dyDescent="0.2">
      <c r="C946" s="3"/>
      <c r="S946" s="1"/>
    </row>
    <row r="947" spans="3:19" ht="14.25" x14ac:dyDescent="0.2">
      <c r="C947" s="3"/>
      <c r="S947" s="1"/>
    </row>
    <row r="948" spans="3:19" ht="14.25" x14ac:dyDescent="0.2">
      <c r="C948" s="3"/>
      <c r="S948" s="1"/>
    </row>
    <row r="949" spans="3:19" ht="14.25" x14ac:dyDescent="0.2">
      <c r="C949" s="3"/>
      <c r="S949" s="1"/>
    </row>
    <row r="950" spans="3:19" ht="14.25" x14ac:dyDescent="0.2">
      <c r="C950" s="3"/>
      <c r="S950" s="1"/>
    </row>
    <row r="951" spans="3:19" ht="14.25" x14ac:dyDescent="0.2">
      <c r="C951" s="3"/>
      <c r="S951" s="1"/>
    </row>
    <row r="952" spans="3:19" ht="14.25" x14ac:dyDescent="0.2">
      <c r="C952" s="3"/>
      <c r="S952" s="1"/>
    </row>
    <row r="953" spans="3:19" ht="14.25" x14ac:dyDescent="0.2">
      <c r="C953" s="3"/>
      <c r="S953" s="1"/>
    </row>
    <row r="954" spans="3:19" ht="14.25" x14ac:dyDescent="0.2">
      <c r="C954" s="3"/>
      <c r="S954" s="1"/>
    </row>
    <row r="955" spans="3:19" ht="14.25" x14ac:dyDescent="0.2">
      <c r="C955" s="3"/>
      <c r="S955" s="1"/>
    </row>
    <row r="956" spans="3:19" ht="14.25" x14ac:dyDescent="0.2">
      <c r="C956" s="3"/>
      <c r="S956" s="1"/>
    </row>
    <row r="957" spans="3:19" ht="14.25" x14ac:dyDescent="0.2">
      <c r="C957" s="3"/>
      <c r="S957" s="1"/>
    </row>
    <row r="958" spans="3:19" ht="14.25" x14ac:dyDescent="0.2">
      <c r="C958" s="3"/>
      <c r="S958" s="1"/>
    </row>
    <row r="959" spans="3:19" ht="14.25" x14ac:dyDescent="0.2">
      <c r="C959" s="3"/>
      <c r="S959" s="1"/>
    </row>
    <row r="960" spans="3:19" ht="14.25" x14ac:dyDescent="0.2">
      <c r="C960" s="3"/>
      <c r="S960" s="1"/>
    </row>
    <row r="961" spans="3:19" ht="14.25" x14ac:dyDescent="0.2">
      <c r="C961" s="3"/>
      <c r="S961" s="1"/>
    </row>
    <row r="962" spans="3:19" ht="14.25" x14ac:dyDescent="0.2">
      <c r="C962" s="3"/>
      <c r="S962" s="1"/>
    </row>
    <row r="963" spans="3:19" ht="14.25" x14ac:dyDescent="0.2">
      <c r="C963" s="3"/>
      <c r="S963" s="1"/>
    </row>
    <row r="964" spans="3:19" ht="14.25" x14ac:dyDescent="0.2">
      <c r="C964" s="3"/>
      <c r="S964" s="1"/>
    </row>
    <row r="965" spans="3:19" ht="14.25" x14ac:dyDescent="0.2">
      <c r="C965" s="3"/>
      <c r="S965" s="1"/>
    </row>
    <row r="966" spans="3:19" ht="14.25" x14ac:dyDescent="0.2">
      <c r="C966" s="3"/>
      <c r="S966" s="1"/>
    </row>
    <row r="967" spans="3:19" ht="14.25" x14ac:dyDescent="0.2">
      <c r="C967" s="3"/>
      <c r="S967" s="1"/>
    </row>
    <row r="968" spans="3:19" ht="14.25" x14ac:dyDescent="0.2">
      <c r="C968" s="3"/>
      <c r="S968" s="1"/>
    </row>
    <row r="969" spans="3:19" ht="14.25" x14ac:dyDescent="0.2">
      <c r="C969" s="3"/>
      <c r="S969" s="1"/>
    </row>
    <row r="970" spans="3:19" ht="14.25" x14ac:dyDescent="0.2">
      <c r="C970" s="3"/>
      <c r="S970" s="1"/>
    </row>
    <row r="971" spans="3:19" ht="14.25" x14ac:dyDescent="0.2">
      <c r="C971" s="3"/>
      <c r="S971" s="1"/>
    </row>
    <row r="972" spans="3:19" ht="14.25" x14ac:dyDescent="0.2">
      <c r="C972" s="3"/>
      <c r="S972" s="1"/>
    </row>
    <row r="973" spans="3:19" ht="14.25" x14ac:dyDescent="0.2">
      <c r="C973" s="3"/>
      <c r="S973" s="1"/>
    </row>
    <row r="974" spans="3:19" ht="14.25" x14ac:dyDescent="0.2">
      <c r="C974" s="3"/>
      <c r="S974" s="1"/>
    </row>
    <row r="975" spans="3:19" ht="14.25" x14ac:dyDescent="0.2">
      <c r="C975" s="3"/>
      <c r="S975" s="1"/>
    </row>
    <row r="976" spans="3:19" ht="14.25" x14ac:dyDescent="0.2">
      <c r="C976" s="3"/>
      <c r="S976" s="1"/>
    </row>
    <row r="977" spans="3:19" ht="14.25" x14ac:dyDescent="0.2">
      <c r="C977" s="3"/>
      <c r="S977" s="1"/>
    </row>
    <row r="978" spans="3:19" ht="14.25" x14ac:dyDescent="0.2">
      <c r="C978" s="3"/>
      <c r="S978" s="1"/>
    </row>
    <row r="979" spans="3:19" ht="14.25" x14ac:dyDescent="0.2">
      <c r="C979" s="3"/>
      <c r="S979" s="1"/>
    </row>
    <row r="980" spans="3:19" ht="14.25" x14ac:dyDescent="0.2">
      <c r="C980" s="3"/>
      <c r="S980" s="1"/>
    </row>
    <row r="981" spans="3:19" ht="14.25" x14ac:dyDescent="0.2">
      <c r="C981" s="3"/>
      <c r="S981" s="1"/>
    </row>
    <row r="982" spans="3:19" ht="14.25" x14ac:dyDescent="0.2">
      <c r="C982" s="3"/>
      <c r="S982" s="1"/>
    </row>
    <row r="983" spans="3:19" ht="14.25" x14ac:dyDescent="0.2">
      <c r="C983" s="3"/>
      <c r="S983" s="1"/>
    </row>
    <row r="984" spans="3:19" ht="14.25" x14ac:dyDescent="0.2">
      <c r="C984" s="3"/>
      <c r="S984" s="1"/>
    </row>
    <row r="985" spans="3:19" ht="14.25" x14ac:dyDescent="0.2">
      <c r="C985" s="3"/>
      <c r="S985" s="1"/>
    </row>
    <row r="986" spans="3:19" ht="14.25" x14ac:dyDescent="0.2">
      <c r="C986" s="3"/>
      <c r="S986" s="1"/>
    </row>
    <row r="987" spans="3:19" ht="14.25" x14ac:dyDescent="0.2">
      <c r="C987" s="3"/>
      <c r="S987" s="1"/>
    </row>
    <row r="988" spans="3:19" ht="14.25" x14ac:dyDescent="0.2">
      <c r="C988" s="3"/>
      <c r="S988" s="1"/>
    </row>
    <row r="989" spans="3:19" ht="14.25" x14ac:dyDescent="0.2">
      <c r="C989" s="3"/>
      <c r="S989" s="1"/>
    </row>
    <row r="990" spans="3:19" ht="14.25" x14ac:dyDescent="0.2">
      <c r="C990" s="3"/>
      <c r="S990" s="1"/>
    </row>
    <row r="991" spans="3:19" ht="14.25" x14ac:dyDescent="0.2">
      <c r="C991" s="3"/>
      <c r="S991" s="1"/>
    </row>
    <row r="992" spans="3:19" ht="14.25" x14ac:dyDescent="0.2">
      <c r="C992" s="3"/>
      <c r="S992" s="1"/>
    </row>
    <row r="993" spans="3:19" ht="14.25" x14ac:dyDescent="0.2">
      <c r="C993" s="3"/>
      <c r="S993" s="1"/>
    </row>
    <row r="994" spans="3:19" ht="14.25" x14ac:dyDescent="0.2">
      <c r="C994" s="3"/>
      <c r="S994" s="1"/>
    </row>
    <row r="995" spans="3:19" ht="14.25" x14ac:dyDescent="0.2">
      <c r="C995" s="3"/>
      <c r="S995" s="1"/>
    </row>
    <row r="996" spans="3:19" ht="14.25" x14ac:dyDescent="0.2">
      <c r="C996" s="3"/>
      <c r="S996" s="1"/>
    </row>
    <row r="997" spans="3:19" ht="14.25" x14ac:dyDescent="0.2">
      <c r="C997" s="3"/>
      <c r="S997" s="1"/>
    </row>
    <row r="998" spans="3:19" ht="14.25" x14ac:dyDescent="0.2">
      <c r="C998" s="3"/>
      <c r="S998" s="1"/>
    </row>
    <row r="999" spans="3:19" ht="14.25" x14ac:dyDescent="0.2">
      <c r="C999" s="3"/>
      <c r="S999" s="1"/>
    </row>
    <row r="1000" spans="3:19" ht="14.25" x14ac:dyDescent="0.2">
      <c r="C1000" s="3"/>
      <c r="S1000" s="1"/>
    </row>
    <row r="1001" spans="3:19" ht="14.25" x14ac:dyDescent="0.2">
      <c r="C1001" s="3"/>
      <c r="S1001" s="1"/>
    </row>
    <row r="1002" spans="3:19" ht="14.25" x14ac:dyDescent="0.2">
      <c r="C1002" s="3"/>
      <c r="S1002" s="1"/>
    </row>
    <row r="1003" spans="3:19" ht="14.25" x14ac:dyDescent="0.2">
      <c r="C1003" s="3"/>
      <c r="S1003" s="1"/>
    </row>
    <row r="1004" spans="3:19" ht="14.25" x14ac:dyDescent="0.2">
      <c r="C1004" s="3"/>
      <c r="S1004" s="1"/>
    </row>
    <row r="1005" spans="3:19" ht="14.25" x14ac:dyDescent="0.2">
      <c r="C1005" s="3"/>
      <c r="S1005" s="1"/>
    </row>
    <row r="1006" spans="3:19" ht="14.25" x14ac:dyDescent="0.2">
      <c r="C1006" s="3"/>
      <c r="S1006" s="1"/>
    </row>
    <row r="1007" spans="3:19" ht="14.25" x14ac:dyDescent="0.2">
      <c r="C1007" s="3"/>
      <c r="S1007" s="1"/>
    </row>
    <row r="1008" spans="3:19" ht="14.25" x14ac:dyDescent="0.2">
      <c r="C1008" s="3"/>
      <c r="S1008" s="1"/>
    </row>
    <row r="1009" spans="3:19" ht="14.25" x14ac:dyDescent="0.2">
      <c r="C1009" s="3"/>
      <c r="S1009" s="1"/>
    </row>
    <row r="1010" spans="3:19" ht="14.25" x14ac:dyDescent="0.2">
      <c r="C1010" s="3"/>
      <c r="S1010" s="1"/>
    </row>
    <row r="1011" spans="3:19" ht="14.25" x14ac:dyDescent="0.2">
      <c r="C1011" s="3"/>
      <c r="S1011" s="1"/>
    </row>
    <row r="1012" spans="3:19" ht="14.25" x14ac:dyDescent="0.2">
      <c r="C1012" s="3"/>
      <c r="S1012" s="1"/>
    </row>
    <row r="1013" spans="3:19" ht="14.25" x14ac:dyDescent="0.2">
      <c r="C1013" s="3"/>
      <c r="S1013" s="1"/>
    </row>
    <row r="1014" spans="3:19" ht="14.25" x14ac:dyDescent="0.2">
      <c r="C1014" s="3"/>
      <c r="S1014" s="1"/>
    </row>
    <row r="1015" spans="3:19" ht="14.25" x14ac:dyDescent="0.2">
      <c r="C1015" s="3"/>
      <c r="S1015" s="1"/>
    </row>
    <row r="1016" spans="3:19" ht="14.25" x14ac:dyDescent="0.2">
      <c r="C1016" s="3"/>
      <c r="S1016" s="1"/>
    </row>
    <row r="1017" spans="3:19" ht="14.25" x14ac:dyDescent="0.2">
      <c r="C1017" s="3"/>
      <c r="S1017" s="1"/>
    </row>
    <row r="1018" spans="3:19" ht="14.25" x14ac:dyDescent="0.2">
      <c r="C1018" s="3"/>
      <c r="S1018" s="1"/>
    </row>
    <row r="1019" spans="3:19" ht="14.25" x14ac:dyDescent="0.2">
      <c r="C1019" s="3"/>
      <c r="S1019" s="1"/>
    </row>
    <row r="1020" spans="3:19" ht="14.25" x14ac:dyDescent="0.2">
      <c r="C1020" s="3"/>
      <c r="S1020" s="1"/>
    </row>
    <row r="1021" spans="3:19" ht="14.25" x14ac:dyDescent="0.2">
      <c r="C1021" s="3"/>
      <c r="S1021" s="1"/>
    </row>
    <row r="1022" spans="3:19" ht="14.25" x14ac:dyDescent="0.2">
      <c r="C1022" s="3"/>
      <c r="S1022" s="1"/>
    </row>
    <row r="1023" spans="3:19" ht="14.25" x14ac:dyDescent="0.2">
      <c r="C1023" s="3"/>
      <c r="S1023" s="1"/>
    </row>
    <row r="1024" spans="3:19" ht="14.25" x14ac:dyDescent="0.2">
      <c r="C1024" s="3"/>
      <c r="S1024" s="1"/>
    </row>
    <row r="1025" spans="3:19" ht="14.25" x14ac:dyDescent="0.2">
      <c r="C1025" s="3"/>
      <c r="S1025" s="1"/>
    </row>
    <row r="1026" spans="3:19" ht="14.25" x14ac:dyDescent="0.2">
      <c r="C1026" s="3"/>
      <c r="S1026" s="1"/>
    </row>
    <row r="1027" spans="3:19" ht="14.25" x14ac:dyDescent="0.2">
      <c r="C1027" s="3"/>
      <c r="S1027" s="1"/>
    </row>
    <row r="1028" spans="3:19" ht="14.25" x14ac:dyDescent="0.2">
      <c r="C1028" s="3"/>
      <c r="S1028" s="1"/>
    </row>
    <row r="1029" spans="3:19" ht="14.25" x14ac:dyDescent="0.2">
      <c r="C1029" s="3"/>
      <c r="S1029" s="1"/>
    </row>
    <row r="1030" spans="3:19" ht="14.25" x14ac:dyDescent="0.2">
      <c r="C1030" s="3"/>
      <c r="S1030" s="1"/>
    </row>
    <row r="1031" spans="3:19" ht="14.25" x14ac:dyDescent="0.2">
      <c r="C1031" s="3"/>
      <c r="S1031" s="1"/>
    </row>
    <row r="1032" spans="3:19" ht="14.25" x14ac:dyDescent="0.2">
      <c r="C1032" s="3"/>
      <c r="S1032" s="1"/>
    </row>
    <row r="1033" spans="3:19" ht="14.25" x14ac:dyDescent="0.2">
      <c r="C1033" s="3"/>
      <c r="S1033" s="1"/>
    </row>
    <row r="1034" spans="3:19" ht="14.25" x14ac:dyDescent="0.2">
      <c r="C1034" s="3"/>
      <c r="S1034" s="1"/>
    </row>
    <row r="1035" spans="3:19" ht="14.25" x14ac:dyDescent="0.2">
      <c r="C1035" s="3"/>
      <c r="S1035" s="1"/>
    </row>
    <row r="1036" spans="3:19" ht="14.25" x14ac:dyDescent="0.2">
      <c r="C1036" s="3"/>
      <c r="S1036" s="1"/>
    </row>
    <row r="1037" spans="3:19" ht="14.25" x14ac:dyDescent="0.2">
      <c r="C1037" s="3"/>
      <c r="S1037" s="1"/>
    </row>
    <row r="1038" spans="3:19" ht="14.25" x14ac:dyDescent="0.2">
      <c r="C1038" s="3"/>
      <c r="S1038" s="1"/>
    </row>
    <row r="1039" spans="3:19" ht="14.25" x14ac:dyDescent="0.2">
      <c r="C1039" s="3"/>
      <c r="S1039" s="1"/>
    </row>
    <row r="1040" spans="3:19" ht="14.25" x14ac:dyDescent="0.2">
      <c r="C1040" s="3"/>
      <c r="S1040" s="1"/>
    </row>
    <row r="1041" spans="3:19" ht="14.25" x14ac:dyDescent="0.2">
      <c r="C1041" s="3"/>
      <c r="S1041" s="1"/>
    </row>
    <row r="1042" spans="3:19" ht="14.25" x14ac:dyDescent="0.2">
      <c r="C1042" s="3"/>
      <c r="S1042" s="1"/>
    </row>
    <row r="1043" spans="3:19" ht="14.25" x14ac:dyDescent="0.2">
      <c r="C1043" s="3"/>
      <c r="S1043" s="1"/>
    </row>
    <row r="1044" spans="3:19" ht="14.25" x14ac:dyDescent="0.2">
      <c r="C1044" s="3"/>
      <c r="S1044" s="1"/>
    </row>
    <row r="1045" spans="3:19" ht="14.25" x14ac:dyDescent="0.2">
      <c r="C1045" s="3"/>
      <c r="S1045" s="1"/>
    </row>
    <row r="1046" spans="3:19" ht="14.25" x14ac:dyDescent="0.2">
      <c r="C1046" s="3"/>
      <c r="S1046" s="1"/>
    </row>
    <row r="1047" spans="3:19" ht="14.25" x14ac:dyDescent="0.2">
      <c r="C1047" s="3"/>
      <c r="S1047" s="1"/>
    </row>
    <row r="1048" spans="3:19" ht="14.25" x14ac:dyDescent="0.2">
      <c r="C1048" s="3"/>
      <c r="S1048" s="1"/>
    </row>
    <row r="1049" spans="3:19" ht="14.25" x14ac:dyDescent="0.2">
      <c r="C1049" s="3"/>
      <c r="S1049" s="1"/>
    </row>
    <row r="1050" spans="3:19" ht="14.25" x14ac:dyDescent="0.2">
      <c r="C1050" s="3"/>
      <c r="S1050" s="1"/>
    </row>
    <row r="1051" spans="3:19" ht="14.25" x14ac:dyDescent="0.2">
      <c r="C1051" s="3"/>
      <c r="S1051" s="1"/>
    </row>
    <row r="1052" spans="3:19" ht="14.25" x14ac:dyDescent="0.2">
      <c r="C1052" s="3"/>
      <c r="S1052" s="1"/>
    </row>
    <row r="1053" spans="3:19" ht="14.25" x14ac:dyDescent="0.2">
      <c r="C1053" s="3"/>
      <c r="S1053" s="1"/>
    </row>
    <row r="1054" spans="3:19" ht="14.25" x14ac:dyDescent="0.2">
      <c r="C1054" s="3"/>
      <c r="S1054" s="1"/>
    </row>
    <row r="1055" spans="3:19" ht="14.25" x14ac:dyDescent="0.2">
      <c r="C1055" s="3"/>
      <c r="S1055" s="1"/>
    </row>
    <row r="1056" spans="3:19" ht="14.25" x14ac:dyDescent="0.2">
      <c r="C1056" s="3"/>
      <c r="S1056" s="1"/>
    </row>
    <row r="1057" spans="3:19" ht="14.25" x14ac:dyDescent="0.2">
      <c r="C1057" s="3"/>
      <c r="S1057" s="1"/>
    </row>
    <row r="1058" spans="3:19" ht="14.25" x14ac:dyDescent="0.2">
      <c r="C1058" s="3"/>
      <c r="S1058" s="1"/>
    </row>
    <row r="1059" spans="3:19" ht="14.25" x14ac:dyDescent="0.2">
      <c r="C1059" s="3"/>
      <c r="S1059" s="1"/>
    </row>
    <row r="1060" spans="3:19" ht="14.25" x14ac:dyDescent="0.2">
      <c r="C1060" s="3"/>
      <c r="S1060" s="1"/>
    </row>
    <row r="1061" spans="3:19" ht="14.25" x14ac:dyDescent="0.2">
      <c r="C1061" s="3"/>
      <c r="S1061" s="1"/>
    </row>
    <row r="1062" spans="3:19" ht="14.25" x14ac:dyDescent="0.2">
      <c r="C1062" s="3"/>
      <c r="S1062" s="1"/>
    </row>
    <row r="1063" spans="3:19" ht="14.25" x14ac:dyDescent="0.2">
      <c r="C1063" s="3"/>
      <c r="S1063" s="1"/>
    </row>
    <row r="1064" spans="3:19" ht="14.25" x14ac:dyDescent="0.2">
      <c r="C1064" s="3"/>
      <c r="S1064" s="1"/>
    </row>
    <row r="1065" spans="3:19" ht="14.25" x14ac:dyDescent="0.2">
      <c r="C1065" s="3"/>
      <c r="S1065" s="1"/>
    </row>
    <row r="1066" spans="3:19" ht="14.25" x14ac:dyDescent="0.2">
      <c r="C1066" s="3"/>
      <c r="S1066" s="1"/>
    </row>
    <row r="1067" spans="3:19" ht="14.25" x14ac:dyDescent="0.2">
      <c r="C1067" s="3"/>
      <c r="S1067" s="1"/>
    </row>
    <row r="1068" spans="3:19" ht="14.25" x14ac:dyDescent="0.2">
      <c r="C1068" s="3"/>
      <c r="S1068" s="1"/>
    </row>
    <row r="1069" spans="3:19" ht="14.25" x14ac:dyDescent="0.2">
      <c r="C1069" s="3"/>
      <c r="S1069" s="1"/>
    </row>
    <row r="1070" spans="3:19" ht="14.25" x14ac:dyDescent="0.2">
      <c r="C1070" s="3"/>
      <c r="S1070" s="1"/>
    </row>
    <row r="1071" spans="3:19" ht="14.25" x14ac:dyDescent="0.2">
      <c r="C1071" s="3"/>
      <c r="S1071" s="1"/>
    </row>
    <row r="1072" spans="3:19" ht="14.25" x14ac:dyDescent="0.2">
      <c r="C1072" s="3"/>
      <c r="S1072" s="1"/>
    </row>
    <row r="1073" spans="3:19" ht="14.25" x14ac:dyDescent="0.2">
      <c r="C1073" s="3"/>
      <c r="S1073" s="1"/>
    </row>
    <row r="1074" spans="3:19" ht="14.25" x14ac:dyDescent="0.2">
      <c r="C1074" s="3"/>
      <c r="S1074" s="1"/>
    </row>
    <row r="1075" spans="3:19" ht="14.25" x14ac:dyDescent="0.2">
      <c r="C1075" s="3"/>
      <c r="S1075" s="1"/>
    </row>
    <row r="1076" spans="3:19" ht="14.25" x14ac:dyDescent="0.2">
      <c r="C1076" s="3"/>
      <c r="S1076" s="1"/>
    </row>
    <row r="1077" spans="3:19" ht="14.25" x14ac:dyDescent="0.2">
      <c r="C1077" s="3"/>
      <c r="S1077" s="1"/>
    </row>
    <row r="1078" spans="3:19" ht="14.25" x14ac:dyDescent="0.2">
      <c r="C1078" s="3"/>
      <c r="S1078" s="1"/>
    </row>
    <row r="1079" spans="3:19" ht="14.25" x14ac:dyDescent="0.2">
      <c r="C1079" s="3"/>
      <c r="S1079" s="1"/>
    </row>
    <row r="1080" spans="3:19" ht="14.25" x14ac:dyDescent="0.2">
      <c r="C1080" s="3"/>
      <c r="S1080" s="1"/>
    </row>
    <row r="1081" spans="3:19" ht="14.25" x14ac:dyDescent="0.2">
      <c r="C1081" s="3"/>
      <c r="S1081" s="1"/>
    </row>
    <row r="1082" spans="3:19" ht="14.25" x14ac:dyDescent="0.2">
      <c r="C1082" s="3"/>
      <c r="S1082" s="1"/>
    </row>
    <row r="1083" spans="3:19" ht="14.25" x14ac:dyDescent="0.2">
      <c r="C1083" s="3"/>
      <c r="S1083" s="1"/>
    </row>
    <row r="1084" spans="3:19" ht="14.25" x14ac:dyDescent="0.2">
      <c r="C1084" s="3"/>
      <c r="S1084" s="1"/>
    </row>
    <row r="1085" spans="3:19" ht="14.25" x14ac:dyDescent="0.2">
      <c r="C1085" s="3"/>
      <c r="S1085" s="1"/>
    </row>
    <row r="1086" spans="3:19" ht="14.25" x14ac:dyDescent="0.2">
      <c r="C1086" s="3"/>
      <c r="S1086" s="1"/>
    </row>
    <row r="1087" spans="3:19" ht="14.25" x14ac:dyDescent="0.2">
      <c r="C1087" s="3"/>
      <c r="S1087" s="1"/>
    </row>
    <row r="1088" spans="3:19" ht="14.25" x14ac:dyDescent="0.2">
      <c r="C1088" s="3"/>
      <c r="S1088" s="1"/>
    </row>
    <row r="1089" spans="3:19" ht="14.25" x14ac:dyDescent="0.2">
      <c r="C1089" s="3"/>
      <c r="S1089" s="1"/>
    </row>
    <row r="1090" spans="3:19" ht="14.25" x14ac:dyDescent="0.2">
      <c r="C1090" s="3"/>
      <c r="S1090" s="1"/>
    </row>
    <row r="1091" spans="3:19" ht="14.25" x14ac:dyDescent="0.2">
      <c r="C1091" s="3"/>
      <c r="S1091" s="1"/>
    </row>
    <row r="1092" spans="3:19" ht="14.25" x14ac:dyDescent="0.2">
      <c r="C1092" s="3"/>
      <c r="S1092" s="1"/>
    </row>
    <row r="1093" spans="3:19" ht="14.25" x14ac:dyDescent="0.2">
      <c r="C1093" s="3"/>
      <c r="S1093" s="1"/>
    </row>
    <row r="1094" spans="3:19" ht="14.25" x14ac:dyDescent="0.2">
      <c r="C1094" s="3"/>
      <c r="S1094" s="1"/>
    </row>
    <row r="1095" spans="3:19" ht="14.25" x14ac:dyDescent="0.2">
      <c r="C1095" s="3"/>
      <c r="S1095" s="1"/>
    </row>
    <row r="1096" spans="3:19" ht="14.25" x14ac:dyDescent="0.2">
      <c r="C1096" s="3"/>
      <c r="S1096" s="1"/>
    </row>
    <row r="1097" spans="3:19" ht="14.25" x14ac:dyDescent="0.2">
      <c r="C1097" s="3"/>
      <c r="S1097" s="1"/>
    </row>
    <row r="1098" spans="3:19" ht="14.25" x14ac:dyDescent="0.2">
      <c r="C1098" s="3"/>
      <c r="S1098" s="1"/>
    </row>
    <row r="1099" spans="3:19" ht="14.25" x14ac:dyDescent="0.2">
      <c r="C1099" s="3"/>
      <c r="S1099" s="1"/>
    </row>
    <row r="1100" spans="3:19" ht="14.25" x14ac:dyDescent="0.2">
      <c r="C1100" s="3"/>
      <c r="S1100" s="1"/>
    </row>
    <row r="1101" spans="3:19" ht="14.25" x14ac:dyDescent="0.2">
      <c r="C1101" s="3"/>
      <c r="S1101" s="1"/>
    </row>
    <row r="1102" spans="3:19" ht="14.25" x14ac:dyDescent="0.2">
      <c r="C1102" s="3"/>
      <c r="S1102" s="1"/>
    </row>
    <row r="1103" spans="3:19" ht="14.25" x14ac:dyDescent="0.2">
      <c r="C1103" s="3"/>
      <c r="S1103" s="1"/>
    </row>
    <row r="1104" spans="3:19" ht="14.25" x14ac:dyDescent="0.2">
      <c r="C1104" s="3"/>
      <c r="S1104" s="1"/>
    </row>
    <row r="1105" spans="3:19" ht="14.25" x14ac:dyDescent="0.2">
      <c r="C1105" s="3"/>
      <c r="S1105" s="1"/>
    </row>
    <row r="1106" spans="3:19" ht="14.25" x14ac:dyDescent="0.2">
      <c r="C1106" s="3"/>
      <c r="S1106" s="1"/>
    </row>
    <row r="1107" spans="3:19" ht="14.25" x14ac:dyDescent="0.2">
      <c r="C1107" s="3"/>
      <c r="S1107" s="1"/>
    </row>
    <row r="1108" spans="3:19" ht="14.25" x14ac:dyDescent="0.2">
      <c r="C1108" s="3"/>
      <c r="S1108" s="1"/>
    </row>
  </sheetData>
  <sortState xmlns:xlrd2="http://schemas.microsoft.com/office/spreadsheetml/2017/richdata2" ref="A1:AO569">
    <sortCondition ref="L5:L1119"/>
  </sortState>
  <mergeCells count="4">
    <mergeCell ref="A1:C1"/>
    <mergeCell ref="R3:U3"/>
    <mergeCell ref="A569:C569"/>
    <mergeCell ref="AE1:AE4"/>
  </mergeCells>
  <phoneticPr fontId="7" type="noConversion"/>
  <conditionalFormatting sqref="C3 F573:F576 F578:F1048576">
    <cfRule type="cellIs" dxfId="136" priority="182" operator="equal">
      <formula>"?"</formula>
    </cfRule>
    <cfRule type="cellIs" dxfId="135" priority="183" operator="equal">
      <formula>1</formula>
    </cfRule>
    <cfRule type="cellIs" dxfId="134" priority="184" operator="equal">
      <formula>2</formula>
    </cfRule>
    <cfRule type="cellIs" dxfId="133" priority="185" operator="equal">
      <formula>"MCG"</formula>
    </cfRule>
    <cfRule type="cellIs" dxfId="132" priority="186" operator="equal">
      <formula>"KUTSUTTU"</formula>
    </cfRule>
  </conditionalFormatting>
  <conditionalFormatting sqref="D3 D569:E569 D554:E566">
    <cfRule type="containsBlanks" dxfId="131" priority="99">
      <formula>LEN(TRIM(D3))=0</formula>
    </cfRule>
  </conditionalFormatting>
  <conditionalFormatting sqref="E3">
    <cfRule type="cellIs" dxfId="130" priority="167" operator="equal">
      <formula>"?"</formula>
    </cfRule>
    <cfRule type="cellIs" dxfId="129" priority="168" operator="equal">
      <formula>1</formula>
    </cfRule>
    <cfRule type="cellIs" dxfId="128" priority="169" operator="equal">
      <formula>2</formula>
    </cfRule>
    <cfRule type="cellIs" dxfId="127" priority="170" operator="equal">
      <formula>"MCG"</formula>
    </cfRule>
    <cfRule type="cellIs" dxfId="126" priority="171" operator="equal">
      <formula>"KUTSUTTU"</formula>
    </cfRule>
  </conditionalFormatting>
  <conditionalFormatting sqref="E570">
    <cfRule type="containsBlanks" dxfId="125" priority="86">
      <formula>LEN(TRIM(E570))=0</formula>
    </cfRule>
  </conditionalFormatting>
  <conditionalFormatting sqref="F1:F571">
    <cfRule type="cellIs" dxfId="124" priority="5" operator="equal">
      <formula>"?"</formula>
    </cfRule>
    <cfRule type="cellIs" dxfId="123" priority="6" operator="equal">
      <formula>1</formula>
    </cfRule>
    <cfRule type="cellIs" dxfId="122" priority="7" operator="equal">
      <formula>2</formula>
    </cfRule>
    <cfRule type="cellIs" dxfId="121" priority="8" operator="equal">
      <formula>"MCG"</formula>
    </cfRule>
    <cfRule type="cellIs" dxfId="120" priority="9" operator="equal">
      <formula>"KUTSUTTU"</formula>
    </cfRule>
  </conditionalFormatting>
  <conditionalFormatting sqref="F7:F8">
    <cfRule type="containsBlanks" dxfId="119" priority="236">
      <formula>LEN(TRIM(F7))=0</formula>
    </cfRule>
  </conditionalFormatting>
  <conditionalFormatting sqref="F29:F34 F52:F54">
    <cfRule type="containsBlanks" dxfId="118" priority="347">
      <formula>LEN(TRIM(F29))=0</formula>
    </cfRule>
  </conditionalFormatting>
  <conditionalFormatting sqref="F38:F39">
    <cfRule type="containsBlanks" dxfId="117" priority="239">
      <formula>LEN(TRIM(F38))=0</formula>
    </cfRule>
  </conditionalFormatting>
  <conditionalFormatting sqref="F48">
    <cfRule type="containsBlanks" dxfId="116" priority="242">
      <formula>LEN(TRIM(F48))=0</formula>
    </cfRule>
  </conditionalFormatting>
  <conditionalFormatting sqref="F50">
    <cfRule type="containsBlanks" dxfId="115" priority="345">
      <formula>LEN(TRIM(F50))=0</formula>
    </cfRule>
  </conditionalFormatting>
  <conditionalFormatting sqref="F56:F57">
    <cfRule type="containsBlanks" dxfId="114" priority="245">
      <formula>LEN(TRIM(F56))=0</formula>
    </cfRule>
  </conditionalFormatting>
  <conditionalFormatting sqref="F59:F70">
    <cfRule type="containsBlanks" dxfId="113" priority="16">
      <formula>LEN(TRIM(F59))=0</formula>
    </cfRule>
  </conditionalFormatting>
  <conditionalFormatting sqref="F72:F73">
    <cfRule type="containsBlanks" dxfId="112" priority="344">
      <formula>LEN(TRIM(F72))=0</formula>
    </cfRule>
  </conditionalFormatting>
  <conditionalFormatting sqref="F117:F118">
    <cfRule type="containsBlanks" dxfId="111" priority="342">
      <formula>LEN(TRIM(F117))=0</formula>
    </cfRule>
  </conditionalFormatting>
  <conditionalFormatting sqref="F120:F126">
    <cfRule type="containsBlanks" dxfId="110" priority="322">
      <formula>LEN(TRIM(F120))=0</formula>
    </cfRule>
  </conditionalFormatting>
  <conditionalFormatting sqref="F129">
    <cfRule type="containsBlanks" dxfId="109" priority="320">
      <formula>LEN(TRIM(F129))=0</formula>
    </cfRule>
  </conditionalFormatting>
  <conditionalFormatting sqref="F132">
    <cfRule type="containsBlanks" dxfId="108" priority="318">
      <formula>LEN(TRIM(F132))=0</formula>
    </cfRule>
  </conditionalFormatting>
  <conditionalFormatting sqref="F135:F142">
    <cfRule type="containsBlanks" dxfId="107" priority="312">
      <formula>LEN(TRIM(F135))=0</formula>
    </cfRule>
  </conditionalFormatting>
  <conditionalFormatting sqref="F153:F154">
    <cfRule type="containsBlanks" dxfId="106" priority="306">
      <formula>LEN(TRIM(F153))=0</formula>
    </cfRule>
  </conditionalFormatting>
  <conditionalFormatting sqref="F181:F183">
    <cfRule type="containsBlanks" dxfId="105" priority="300">
      <formula>LEN(TRIM(F181))=0</formula>
    </cfRule>
  </conditionalFormatting>
  <conditionalFormatting sqref="F185:F186">
    <cfRule type="containsBlanks" dxfId="104" priority="294">
      <formula>LEN(TRIM(F185))=0</formula>
    </cfRule>
  </conditionalFormatting>
  <conditionalFormatting sqref="F192:F194">
    <cfRule type="containsBlanks" dxfId="103" priority="292">
      <formula>LEN(TRIM(F192))=0</formula>
    </cfRule>
  </conditionalFormatting>
  <conditionalFormatting sqref="G1:G126">
    <cfRule type="cellIs" dxfId="102" priority="15" operator="equal">
      <formula>"V"</formula>
    </cfRule>
  </conditionalFormatting>
  <conditionalFormatting sqref="G129">
    <cfRule type="cellIs" dxfId="101" priority="354" operator="equal">
      <formula>"V"</formula>
    </cfRule>
  </conditionalFormatting>
  <conditionalFormatting sqref="G132:G571">
    <cfRule type="cellIs" dxfId="100" priority="41" operator="equal">
      <formula>"V"</formula>
    </cfRule>
  </conditionalFormatting>
  <conditionalFormatting sqref="G573:G576 G578:G1048576">
    <cfRule type="cellIs" dxfId="99" priority="283" operator="equal">
      <formula>"V"</formula>
    </cfRule>
  </conditionalFormatting>
  <conditionalFormatting sqref="H4:K571 Q68:Q508">
    <cfRule type="cellIs" dxfId="98" priority="14" operator="equal">
      <formula>"K"</formula>
    </cfRule>
  </conditionalFormatting>
  <conditionalFormatting sqref="I4:K571 Q68:Q508">
    <cfRule type="cellIs" dxfId="97" priority="10" operator="equal">
      <formula>"VL"</formula>
    </cfRule>
  </conditionalFormatting>
  <conditionalFormatting sqref="I105:K105 I116:K116 I128:K128 I132:K132 I148:K148 I179:K180 I198:K198 I217:K217 G128">
    <cfRule type="cellIs" dxfId="96" priority="233" operator="equal">
      <formula>"K"</formula>
    </cfRule>
  </conditionalFormatting>
  <conditionalFormatting sqref="I105:K105 Q105 I116:K116 Q116 I128:K128 Q128 I132:K132 Q132 I148:K148 Q148 I179:K180 Q179:Q180 I198:K198 Q198 I217:K217 Q217 G128">
    <cfRule type="cellIs" dxfId="95" priority="234" operator="equal">
      <formula>1</formula>
    </cfRule>
  </conditionalFormatting>
  <conditionalFormatting sqref="J4:J571">
    <cfRule type="containsText" dxfId="94" priority="3" operator="containsText" text="HV">
      <formula>NOT(ISERROR(SEARCH("HV",J4)))</formula>
    </cfRule>
  </conditionalFormatting>
  <conditionalFormatting sqref="K3 Q3 J573:J576 J578:J1048576">
    <cfRule type="containsText" dxfId="93" priority="146" operator="containsText" text="HV">
      <formula>NOT(ISERROR(SEARCH("HV",J3)))</formula>
    </cfRule>
  </conditionalFormatting>
  <conditionalFormatting sqref="Q4:Q508 K4:K571">
    <cfRule type="containsText" dxfId="92" priority="4" operator="containsText" text="HVL">
      <formula>NOT(ISERROR(SEARCH("HVL",K4)))</formula>
    </cfRule>
  </conditionalFormatting>
  <conditionalFormatting sqref="Q510:Q558 Q560:Q571 H573:K576 Q573:Q576 H578:K1048576 Q578:Q1048576 K3 Q3:Q67 H3:I3">
    <cfRule type="cellIs" dxfId="91" priority="282" operator="equal">
      <formula>"K"</formula>
    </cfRule>
  </conditionalFormatting>
  <conditionalFormatting sqref="Q510:Q558 Q560:Q571 I573:K576 Q573:Q576 I578:K1048576 Q578:Q1048576 K3 Q3:Q67 I3">
    <cfRule type="cellIs" dxfId="90" priority="232" operator="equal">
      <formula>"VL"</formula>
    </cfRule>
  </conditionalFormatting>
  <conditionalFormatting sqref="Q510:Q558 Q560:Q571 K573:K576 Q573:Q576 K578:K1648 Q578:Q1648">
    <cfRule type="containsText" dxfId="89" priority="147" operator="containsText" text="HVL">
      <formula>NOT(ISERROR(SEARCH("HVL",K510)))</formula>
    </cfRule>
  </conditionalFormatting>
  <conditionalFormatting sqref="R3:Z598">
    <cfRule type="cellIs" dxfId="88" priority="21" operator="greaterThan">
      <formula>16</formula>
    </cfRule>
    <cfRule type="containsBlanks" dxfId="87" priority="22">
      <formula>LEN(TRIM(R3))=0</formula>
    </cfRule>
  </conditionalFormatting>
  <conditionalFormatting sqref="AA1:AA576">
    <cfRule type="cellIs" dxfId="86" priority="11" operator="equal">
      <formula>0</formula>
    </cfRule>
    <cfRule type="cellIs" dxfId="85" priority="12" operator="equal">
      <formula>17</formula>
    </cfRule>
    <cfRule type="cellIs" dxfId="84" priority="13" operator="equal">
      <formula>18</formula>
    </cfRule>
  </conditionalFormatting>
  <conditionalFormatting sqref="AA578:AA1048576">
    <cfRule type="cellIs" dxfId="83" priority="272" operator="equal">
      <formula>0</formula>
    </cfRule>
    <cfRule type="cellIs" dxfId="82" priority="273" operator="equal">
      <formula>17</formula>
    </cfRule>
    <cfRule type="cellIs" dxfId="81" priority="274" operator="equal">
      <formula>18</formula>
    </cfRule>
  </conditionalFormatting>
  <conditionalFormatting sqref="AB1:AC28 AB578:AC1048576">
    <cfRule type="cellIs" dxfId="80" priority="278" operator="equal">
      <formula>"V19"</formula>
    </cfRule>
  </conditionalFormatting>
  <conditionalFormatting sqref="AB4:AC28 AB578:AC1048576">
    <cfRule type="containsText" dxfId="79" priority="279" operator="containsText" text="0">
      <formula>NOT(ISERROR(SEARCH("0",AB4)))</formula>
    </cfRule>
    <cfRule type="cellIs" dxfId="78" priority="280" operator="equal">
      <formula>"V17"</formula>
    </cfRule>
    <cfRule type="cellIs" dxfId="77" priority="281" operator="equal">
      <formula>"K17"</formula>
    </cfRule>
  </conditionalFormatting>
  <conditionalFormatting sqref="AB40:AC268">
    <cfRule type="cellIs" dxfId="76" priority="17" operator="equal">
      <formula>"V19"</formula>
    </cfRule>
    <cfRule type="containsText" dxfId="75" priority="18" operator="containsText" text="0">
      <formula>NOT(ISERROR(SEARCH("0",AB40)))</formula>
    </cfRule>
    <cfRule type="cellIs" dxfId="74" priority="19" operator="equal">
      <formula>"V17"</formula>
    </cfRule>
    <cfRule type="cellIs" dxfId="73" priority="20" operator="equal">
      <formula>"K17"</formula>
    </cfRule>
  </conditionalFormatting>
  <conditionalFormatting sqref="AB282:AC576">
    <cfRule type="cellIs" dxfId="72" priority="42" operator="equal">
      <formula>"V19"</formula>
    </cfRule>
    <cfRule type="containsText" dxfId="71" priority="43" operator="containsText" text="0">
      <formula>NOT(ISERROR(SEARCH("0",AB282)))</formula>
    </cfRule>
    <cfRule type="cellIs" dxfId="70" priority="44" operator="equal">
      <formula>"V17"</formula>
    </cfRule>
    <cfRule type="cellIs" dxfId="69" priority="45" operator="equal">
      <formula>"K17"</formula>
    </cfRule>
  </conditionalFormatting>
  <conditionalFormatting sqref="AC29 AB30:AC38 AC39 AB270:AC275 AB276:AB281 AC280:AC281">
    <cfRule type="cellIs" dxfId="68" priority="348" operator="equal">
      <formula>"V19"</formula>
    </cfRule>
    <cfRule type="containsText" dxfId="67" priority="350" operator="containsText" text="0">
      <formula>NOT(ISERROR(SEARCH("0",AB29)))</formula>
    </cfRule>
    <cfRule type="cellIs" dxfId="66" priority="351" operator="equal">
      <formula>"V17"</formula>
    </cfRule>
    <cfRule type="cellIs" dxfId="65" priority="352" operator="equal">
      <formula>"K17"</formula>
    </cfRule>
  </conditionalFormatting>
  <conditionalFormatting sqref="AD1:AD2">
    <cfRule type="cellIs" dxfId="64" priority="277" operator="equal">
      <formula>"V19"</formula>
    </cfRule>
  </conditionalFormatting>
  <conditionalFormatting sqref="AE1 AE578:AE1048576">
    <cfRule type="cellIs" dxfId="63" priority="63" operator="equal">
      <formula>2</formula>
    </cfRule>
  </conditionalFormatting>
  <conditionalFormatting sqref="AE5:AE576">
    <cfRule type="cellIs" dxfId="62" priority="2" operator="equal">
      <formula>2</formula>
    </cfRule>
  </conditionalFormatting>
  <conditionalFormatting sqref="AI68">
    <cfRule type="expression" dxfId="61" priority="23">
      <formula>COUNTIF(AI68,"*@*")</formula>
    </cfRule>
    <cfRule type="expression" dxfId="60" priority="24">
      <formula>AND(AH68,"*@*",ISBLANK(G68))</formula>
    </cfRule>
    <cfRule type="expression" dxfId="59" priority="25">
      <formula>COUNTIFS(AI68,"",G68,"V")</formula>
    </cfRule>
    <cfRule type="expression" dxfId="58" priority="26">
      <formula>COUNTIFS(AH68,"*@*",G68,"V")</formula>
    </cfRule>
  </conditionalFormatting>
  <conditionalFormatting sqref="AI137">
    <cfRule type="containsBlanks" dxfId="57" priority="104">
      <formula>LEN(TRIM(AI137))=0</formula>
    </cfRule>
  </conditionalFormatting>
  <conditionalFormatting sqref="AI184">
    <cfRule type="containsBlanks" dxfId="56" priority="107">
      <formula>LEN(TRIM(AI184))=0</formula>
    </cfRule>
  </conditionalFormatting>
  <conditionalFormatting sqref="AI407:AI409">
    <cfRule type="containsBlanks" dxfId="55" priority="105">
      <formula>LEN(TRIM(AI407))=0</formula>
    </cfRule>
  </conditionalFormatting>
  <conditionalFormatting sqref="AI416 AI434">
    <cfRule type="expression" dxfId="54" priority="564">
      <formula>COUNTIFS(#REF!,"*@*",G416,"V")</formula>
    </cfRule>
    <cfRule type="expression" dxfId="53" priority="565">
      <formula>AND(#REF!,"*@*",ISBLANK(G416))</formula>
    </cfRule>
    <cfRule type="expression" dxfId="52" priority="566">
      <formula>COUNTIFS(AI416,"",G416,"V")</formula>
    </cfRule>
    <cfRule type="expression" dxfId="51" priority="567">
      <formula>COUNTIF(AI416,"*@*")</formula>
    </cfRule>
  </conditionalFormatting>
  <conditionalFormatting sqref="AI436:AI437">
    <cfRule type="containsBlanks" dxfId="50" priority="91">
      <formula>LEN(TRIM(AI436))=0</formula>
    </cfRule>
  </conditionalFormatting>
  <conditionalFormatting sqref="AI444">
    <cfRule type="containsBlanks" dxfId="49" priority="90">
      <formula>LEN(TRIM(AI444))=0</formula>
    </cfRule>
  </conditionalFormatting>
  <conditionalFormatting sqref="AI62:AJ62">
    <cfRule type="containsBlanks" dxfId="48" priority="129">
      <formula>LEN(TRIM(AI62))=0</formula>
    </cfRule>
  </conditionalFormatting>
  <conditionalFormatting sqref="AI292:AJ292">
    <cfRule type="containsBlanks" dxfId="47" priority="128">
      <formula>LEN(TRIM(AI292))=0</formula>
    </cfRule>
  </conditionalFormatting>
  <conditionalFormatting sqref="AI360:AJ360">
    <cfRule type="containsBlanks" dxfId="46" priority="136">
      <formula>LEN(TRIM(AI360))=0</formula>
    </cfRule>
  </conditionalFormatting>
  <conditionalFormatting sqref="AI362:AJ362">
    <cfRule type="containsBlanks" dxfId="45" priority="135">
      <formula>LEN(TRIM(AI362))=0</formula>
    </cfRule>
  </conditionalFormatting>
  <conditionalFormatting sqref="AI367:AJ368">
    <cfRule type="containsBlanks" dxfId="44" priority="132">
      <formula>LEN(TRIM(AI367))=0</formula>
    </cfRule>
  </conditionalFormatting>
  <conditionalFormatting sqref="AI377:AJ377">
    <cfRule type="containsBlanks" dxfId="43" priority="130">
      <formula>LEN(TRIM(AI377))=0</formula>
    </cfRule>
  </conditionalFormatting>
  <conditionalFormatting sqref="AI396:AJ397">
    <cfRule type="containsBlanks" dxfId="42" priority="112">
      <formula>LEN(TRIM(AI396))=0</formula>
    </cfRule>
  </conditionalFormatting>
  <conditionalFormatting sqref="AJ5:AJ26 AJ28:AJ67 AJ69:AJ394 AJ396:AJ415 AJ417:AJ433 AJ435:AJ440 AJ442:AJ446 AJ448 AJ450:AJ472 AJ474:AJ576 AJ578:AJ1147">
    <cfRule type="expression" dxfId="41" priority="1064">
      <formula>AND(AI5,"*@*",ISBLANK(G5))</formula>
    </cfRule>
    <cfRule type="expression" dxfId="40" priority="1065">
      <formula>COUNTIFS(AJ5,"",G5,"V")</formula>
    </cfRule>
    <cfRule type="expression" dxfId="39" priority="1066">
      <formula>COUNTIFS(AI5,"*@*",G5,"V")</formula>
    </cfRule>
  </conditionalFormatting>
  <conditionalFormatting sqref="AJ69:AJ394 AJ28:AJ67 AJ396:AJ415 AJ448 AJ450:AJ472 AJ5:AJ26 AJ417:AJ433 AJ435:AJ440 AJ442:AJ446 AJ474:AJ576 AJ578:AJ1147">
    <cfRule type="expression" dxfId="38" priority="390">
      <formula>COUNTIF(AJ5,"*@*")</formula>
    </cfRule>
  </conditionalFormatting>
  <conditionalFormatting sqref="AJ395">
    <cfRule type="containsBlanks" dxfId="37" priority="111">
      <formula>LEN(TRIM(AJ395))=0</formula>
    </cfRule>
  </conditionalFormatting>
  <conditionalFormatting sqref="AJ441">
    <cfRule type="containsBlanks" dxfId="36" priority="93">
      <formula>LEN(TRIM(AJ441))=0</formula>
    </cfRule>
  </conditionalFormatting>
  <conditionalFormatting sqref="AJ447:AJ451">
    <cfRule type="containsBlanks" dxfId="35" priority="94">
      <formula>LEN(TRIM(AJ447))=0</formula>
    </cfRule>
  </conditionalFormatting>
  <conditionalFormatting sqref="AJ473">
    <cfRule type="containsBlanks" dxfId="34" priority="62">
      <formula>LEN(TRIM(AJ473))=0</formula>
    </cfRule>
  </conditionalFormatting>
  <conditionalFormatting sqref="AK68:AO68">
    <cfRule type="cellIs" dxfId="33" priority="1" operator="equal">
      <formula>"k"</formula>
    </cfRule>
  </conditionalFormatting>
  <conditionalFormatting sqref="AL1:AP67 AL69:AP1048576">
    <cfRule type="cellIs" dxfId="32"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5" r:id="rId5" xr:uid="{1CF7CB7F-2C59-5240-9FB0-D958C993C976}"/>
    <hyperlink ref="C246" r:id="rId6" xr:uid="{64B8D02F-E65B-AC46-96F3-80018098370C}"/>
    <hyperlink ref="C247" r:id="rId7" xr:uid="{CD564B4F-D459-7A4E-ADB3-8551C2AE663E}"/>
    <hyperlink ref="C252" r:id="rId8" xr:uid="{64ECCCF0-F5DA-48D3-A32F-9E43260B9BE1}"/>
    <hyperlink ref="C253" r:id="rId9" xr:uid="{97B072BA-0255-4B57-80ED-E7A2EDBDAA50}"/>
    <hyperlink ref="C254" r:id="rId10" xr:uid="{FEA68BD5-271E-4EA3-B429-A7FE4FFA0822}"/>
    <hyperlink ref="C256" r:id="rId11" xr:uid="{1CAEBDF1-97F9-41C8-83DF-6EA2C7EF8232}"/>
    <hyperlink ref="C257" r:id="rId12" xr:uid="{E26FF9E7-143C-46D1-BD4B-C24562D64424}"/>
    <hyperlink ref="C258" r:id="rId13" xr:uid="{6BE1BF04-BEC7-42D9-80FC-C961C60332F1}"/>
    <hyperlink ref="C259" r:id="rId14" xr:uid="{F362250F-3095-4D19-B1DA-ED76FDDA719B}"/>
    <hyperlink ref="C260" r:id="rId15" xr:uid="{C79DA1D4-C008-7D4C-838F-3B98633DF65C}"/>
    <hyperlink ref="C261" r:id="rId16" xr:uid="{E8C38B81-83BC-5B47-A636-A73296D3B1DC}"/>
    <hyperlink ref="C262" r:id="rId17" xr:uid="{553BA341-002F-A54A-85CB-BC76EBE7E436}"/>
    <hyperlink ref="C264" r:id="rId18" xr:uid="{F7EFCB62-5DC8-E04F-BA94-F6183C2537CD}"/>
    <hyperlink ref="C265" r:id="rId19" xr:uid="{C30CB344-1E41-8E4F-809E-E8DD6A24077A}"/>
    <hyperlink ref="C266" r:id="rId20" xr:uid="{924307A2-1971-F746-BD9A-3A0D52C857B9}"/>
    <hyperlink ref="C267" r:id="rId21" xr:uid="{CC831176-07A2-264D-8D00-061D8342C3FB}"/>
    <hyperlink ref="C275" r:id="rId22" xr:uid="{5F4CBDE0-1D9C-DE4F-97A3-EA7AEC8A985B}"/>
    <hyperlink ref="C234" r:id="rId23" xr:uid="{73229046-B71C-4987-A7C2-4CE8CF2F150A}"/>
    <hyperlink ref="C274" r:id="rId24" xr:uid="{EC5885D0-D19F-024B-97D1-6E257066C3AF}"/>
    <hyperlink ref="C268" r:id="rId25" xr:uid="{9197D281-815F-4F27-B353-94086E6556BD}"/>
    <hyperlink ref="C270" r:id="rId26" xr:uid="{0206479F-83F2-4DC3-84FB-0D8D64911F0D}"/>
    <hyperlink ref="C273" r:id="rId27" xr:uid="{7C500237-ADC9-994D-AA3F-D43A29BD05B8}"/>
    <hyperlink ref="C269" r:id="rId28" xr:uid="{5AF49DF2-077B-44AC-AF7C-C6AC089ACDFD}"/>
    <hyperlink ref="C13" r:id="rId29" xr:uid="{A5EB25FF-326E-41D2-B3E0-85260BD0DDD2}"/>
    <hyperlink ref="C280" r:id="rId30" xr:uid="{C56B56CD-E7AE-1148-8926-274C9E12722D}"/>
    <hyperlink ref="C283" r:id="rId31" xr:uid="{5292F3FD-D372-994F-BCA3-032278050A53}"/>
    <hyperlink ref="C284" r:id="rId32" xr:uid="{C1F8B723-ED02-164C-8D89-7381ABD977FB}"/>
    <hyperlink ref="C285" r:id="rId33" xr:uid="{39417F2C-B39C-DA4F-B98B-B0B0B80D281E}"/>
    <hyperlink ref="C286" r:id="rId34" xr:uid="{16DC3442-3587-B648-87BA-2B40B12D9E45}"/>
    <hyperlink ref="C287" r:id="rId35" xr:uid="{6F11231A-A0E0-0D48-8BE5-AAED8D58C54E}"/>
    <hyperlink ref="C288" r:id="rId36" xr:uid="{00E358C3-0633-6A45-BD1E-1C2AFA0E32BB}"/>
    <hyperlink ref="C289" r:id="rId37" xr:uid="{EE2D3AF9-991F-B644-BBCF-D484A4621343}"/>
    <hyperlink ref="C292" r:id="rId38" xr:uid="{E29D772F-8833-44B2-A194-A8621A69963B}"/>
    <hyperlink ref="C293" r:id="rId39" xr:uid="{B27ADDB5-2C42-47E4-936B-59A575795024}"/>
    <hyperlink ref="C277" r:id="rId40" xr:uid="{AD02CBA8-B2B2-4809-B396-70A0BD064457}"/>
    <hyperlink ref="C278" r:id="rId41" xr:uid="{975B039C-A65D-4D10-AD99-A978D36D3B2D}"/>
    <hyperlink ref="C279" r:id="rId42" xr:uid="{EDD5099E-EBAD-447E-B63A-38BE199EC2C8}"/>
    <hyperlink ref="C291" r:id="rId43" xr:uid="{8102FB04-87D2-4802-9F8F-B158C5CD4C37}"/>
    <hyperlink ref="C294" r:id="rId44" xr:uid="{84F6620B-A386-8040-B8CD-CE17C75CD2FA}"/>
    <hyperlink ref="C295" r:id="rId45" xr:uid="{8C076B68-4958-284B-A57A-A79586D6C6C0}"/>
    <hyperlink ref="C296" r:id="rId46" xr:uid="{C2336128-CE7B-944E-80CA-CF8EE81EE2F6}"/>
    <hyperlink ref="C297" r:id="rId47" xr:uid="{559F805E-384F-6343-B94A-E37AE4DAB9E7}"/>
    <hyperlink ref="C298" r:id="rId48" xr:uid="{08E3B8E0-D9F6-1D4B-9DFD-C86C9FB1F898}"/>
    <hyperlink ref="C299" r:id="rId49" xr:uid="{2566AC07-026B-D745-9FC1-57E2FEB9E069}"/>
    <hyperlink ref="C300" r:id="rId50" xr:uid="{1A34C391-E2BE-8D45-AB6E-F58FDFB80340}"/>
    <hyperlink ref="C301" r:id="rId51" xr:uid="{F4D96D5D-A826-9645-A02F-76CB9620E2A0}"/>
    <hyperlink ref="C303" r:id="rId52" xr:uid="{44D999BF-4530-9146-94A9-DE3191A10926}"/>
    <hyperlink ref="C304" r:id="rId53" xr:uid="{D5CEBC08-D2D1-E34C-A401-79F4B9F319E6}"/>
    <hyperlink ref="C305" r:id="rId54" xr:uid="{CDB45D82-73EB-2D48-9C06-D5CEA4E0DA4C}"/>
    <hyperlink ref="C306" r:id="rId55" xr:uid="{646CA847-9157-4D48-A9F6-520494EDA61B}"/>
    <hyperlink ref="C308" r:id="rId56" xr:uid="{D90CEF92-5376-47BE-B175-D076B0EB6ED8}"/>
    <hyperlink ref="C309" r:id="rId57" xr:uid="{E5B8D34E-EFB1-4A92-B156-A9F52EFD6984}"/>
    <hyperlink ref="C310" r:id="rId58" xr:uid="{7F98482D-6773-46D5-A8E0-EEBF74EE6775}"/>
    <hyperlink ref="C311" r:id="rId59" xr:uid="{D9736119-1FE8-4319-9D82-E4CCD04A02B4}"/>
    <hyperlink ref="C312" r:id="rId60" xr:uid="{76395AB3-1043-4B09-AF56-8C8B2CBBCDF5}"/>
    <hyperlink ref="C313" r:id="rId61" xr:uid="{9525C878-A6D8-439C-AB6B-DA4BCDF9EA63}"/>
    <hyperlink ref="C314" r:id="rId62" xr:uid="{9EE13A44-778B-4304-A51E-68B6E1D76EAA}"/>
    <hyperlink ref="C316" r:id="rId63" xr:uid="{D0BB1135-4D69-4043-8C6B-69C181E82936}"/>
    <hyperlink ref="C317" r:id="rId64" xr:uid="{A85B040E-C6CB-4FA6-ACE0-47724E200C84}"/>
    <hyperlink ref="C318" r:id="rId65" xr:uid="{B38E6352-2EB3-48D1-BA7B-10718B6D4561}"/>
    <hyperlink ref="C307" r:id="rId66" xr:uid="{75E8ECB9-9B9C-46EA-BD28-DBC7FE5A416C}"/>
    <hyperlink ref="C315" r:id="rId67" xr:uid="{763FA227-8E51-4B1B-BE90-19078AE832E3}"/>
    <hyperlink ref="C320" r:id="rId68" xr:uid="{C3D52D12-6F09-4D59-9C1C-6970A6FB4C48}"/>
    <hyperlink ref="C321" r:id="rId69" xr:uid="{9A04239F-0BC4-4E5A-A68E-B1B7B23783C3}"/>
    <hyperlink ref="C323" r:id="rId70" xr:uid="{0CE4886B-8C4B-4A62-875D-552AAD53FD58}"/>
    <hyperlink ref="C324" r:id="rId71" xr:uid="{73F77F54-E58E-4295-891D-DE6D22FF5FA0}"/>
    <hyperlink ref="C326" r:id="rId72" xr:uid="{8051DC36-C846-4145-9DB9-801BFBBBDAF3}"/>
    <hyperlink ref="C319" r:id="rId73" xr:uid="{24ACD461-D83C-4896-9B81-A3CC22020CD9}"/>
    <hyperlink ref="C327" r:id="rId74" xr:uid="{1B276623-CD59-4CB5-960B-FDDFD1F0839B}"/>
    <hyperlink ref="C329" r:id="rId75" xr:uid="{C5446435-9E7F-45B6-800F-F5A9A1811FB1}"/>
    <hyperlink ref="C328" r:id="rId76" xr:uid="{D76A4184-0F4B-4B9B-AE64-8A78B9EF7DD0}"/>
    <hyperlink ref="C333" r:id="rId77" xr:uid="{C5D2AA6A-AC94-3C4D-A7B5-3C4EEC4702D6}"/>
    <hyperlink ref="C336" r:id="rId78" xr:uid="{9C420824-8DCD-4509-9660-8705E7E87ACC}"/>
    <hyperlink ref="C334" r:id="rId79" xr:uid="{73B78C3D-03CE-4725-95D1-2B1B2DD0C3DF}"/>
    <hyperlink ref="C337" r:id="rId80" xr:uid="{0746D141-BFEF-49DD-B6F3-975137220763}"/>
    <hyperlink ref="C335" r:id="rId81" xr:uid="{1A78A963-90C2-4179-B667-3BEAA1510602}"/>
    <hyperlink ref="C332" r:id="rId82" xr:uid="{368B6B01-8EBE-4F05-8B16-0A9A486CF9DB}"/>
    <hyperlink ref="C67" r:id="rId83" xr:uid="{2FF945F9-B27A-4925-A78A-BA0D602D1BF5}"/>
    <hyperlink ref="C330" r:id="rId84" xr:uid="{1BA14EAC-1249-4B9F-8CA6-A5123B471195}"/>
    <hyperlink ref="C331" r:id="rId85" xr:uid="{1AB1850E-04F3-46E8-8E94-94DD8BF0196B}"/>
    <hyperlink ref="C338" r:id="rId86" xr:uid="{8A9DC3E7-7BCF-994D-9573-8C02CDA0DD4D}"/>
    <hyperlink ref="AI30" r:id="rId87" xr:uid="{35D867E9-FC66-460D-92BD-65E03968858D}"/>
    <hyperlink ref="C339" r:id="rId88" xr:uid="{427B53D9-F585-4A8F-8392-FB80DA1AEF91}"/>
    <hyperlink ref="C341" r:id="rId89" xr:uid="{1A73C236-BC04-4148-A5A4-1FA4AFCED187}"/>
    <hyperlink ref="C342" r:id="rId90" xr:uid="{7D227FC3-5E76-4702-BCF0-899F3FB57FDA}"/>
    <hyperlink ref="C343" r:id="rId91" xr:uid="{259DAE0B-E082-4FC6-98D8-C18BFB772752}"/>
    <hyperlink ref="C344" r:id="rId92" xr:uid="{52704497-5005-47EA-9861-CAAC95AA8347}"/>
    <hyperlink ref="C346" r:id="rId93" xr:uid="{EC12FAEB-E839-45CB-A922-CC40FDB16397}"/>
    <hyperlink ref="C347" r:id="rId94" xr:uid="{7BD1E34D-4930-46EB-9DD2-6E8D47965C50}"/>
    <hyperlink ref="C349" r:id="rId95" xr:uid="{01A26121-B3B3-4730-A3C0-59826A71D023}"/>
    <hyperlink ref="C81" r:id="rId96" xr:uid="{F765F2E8-D43A-4994-AB65-BCFBA4D9DB88}"/>
    <hyperlink ref="C350" r:id="rId97" xr:uid="{2051EC7E-2F5A-40F6-9C55-C8DB45E43789}"/>
    <hyperlink ref="C351" r:id="rId98" xr:uid="{35558F6F-E657-479E-87E3-F2B88C5B41BE}"/>
    <hyperlink ref="C352" r:id="rId99" xr:uid="{A1E6EAAE-051C-4DE8-A6F6-D3C6D0A3ADC5}"/>
    <hyperlink ref="C353" r:id="rId100" xr:uid="{652FA79D-1897-452F-AF92-60778AD782A6}"/>
    <hyperlink ref="C354" r:id="rId101" xr:uid="{65A52DE9-249B-42D3-BA71-2A71F645E381}"/>
    <hyperlink ref="C355" r:id="rId102" xr:uid="{B959A0FF-97D2-4BE9-A267-E3DD4D13D859}"/>
    <hyperlink ref="C356" r:id="rId103" xr:uid="{117C5C1B-F6B3-44E7-ACF7-58DB74FBC8AC}"/>
    <hyperlink ref="C58" r:id="rId104" xr:uid="{E42D433D-771E-4CF3-9DB6-812D53913458}"/>
    <hyperlink ref="C357" r:id="rId105" xr:uid="{26B9753D-70E9-49DD-8F28-65CE514541C9}"/>
    <hyperlink ref="C340" r:id="rId106" xr:uid="{6B5A8249-8DF1-4D11-ABE7-F66763D1E26E}"/>
    <hyperlink ref="C345" r:id="rId107" xr:uid="{914947B7-D499-4B53-A1AF-3B6703F51EFD}"/>
    <hyperlink ref="C358" r:id="rId108" xr:uid="{C5CB19C7-BEFF-4A3C-AC07-B36E57C37BDC}"/>
    <hyperlink ref="C360" r:id="rId109" xr:uid="{CBFFDFB7-48D7-468B-B14F-951262F9A7F6}"/>
    <hyperlink ref="C361" r:id="rId110" xr:uid="{4D7533EC-2C17-4D9D-B024-81E364B57D39}"/>
    <hyperlink ref="C359" r:id="rId111" xr:uid="{2F0336DF-2CE0-47A4-BA43-80BA73F9E4AA}"/>
    <hyperlink ref="C362" r:id="rId112" xr:uid="{D4A5C2E4-A30B-4668-AB0B-2D2008D5757C}"/>
    <hyperlink ref="C348" r:id="rId113" xr:uid="{84ACAC05-3D2B-49DF-8F26-32F97E1A78AB}"/>
    <hyperlink ref="C363" r:id="rId114" xr:uid="{E7E88D26-8830-4784-9318-1C3CABE7328C}"/>
    <hyperlink ref="AI195" r:id="rId115" xr:uid="{5AEE1A31-AB91-4CFB-81DA-AFD8FB815114}"/>
    <hyperlink ref="AI329" r:id="rId116" xr:uid="{BF7313CA-5720-4E25-8762-BE1E17328E6A}"/>
    <hyperlink ref="AI340" r:id="rId117" xr:uid="{B78FD3B1-FB3A-4BF3-9CD2-C8FC99DE79FC}"/>
    <hyperlink ref="AI345" r:id="rId118" xr:uid="{77F918AB-A1AA-439E-A16F-E0F306F65B7D}"/>
    <hyperlink ref="AI348" r:id="rId119" xr:uid="{39F91021-B99A-4D54-9D60-3ECCE832EAB0}"/>
    <hyperlink ref="AI352" r:id="rId120" xr:uid="{C8AE6D21-873B-4E8C-B646-E91E28E5C250}"/>
    <hyperlink ref="AI359" r:id="rId121" xr:uid="{915C46F1-6DE7-4259-8D76-14C165B4F5CD}"/>
    <hyperlink ref="AJ325" r:id="rId122" xr:uid="{E9E8D6A6-2A34-4720-AAB3-984EB9273E90}"/>
    <hyperlink ref="AJ75" r:id="rId123" xr:uid="{38A86A38-7A54-44E3-A905-1F54BC553127}"/>
    <hyperlink ref="C78" r:id="rId124" xr:uid="{3F64473A-3BAD-45AF-9DCD-A642CA9A2E33}"/>
    <hyperlink ref="AJ78" r:id="rId125" xr:uid="{83D8E2B5-F757-4535-B540-D74EAE30BF51}"/>
    <hyperlink ref="C90" r:id="rId126" xr:uid="{6D4CD9BC-A1DD-410C-BB00-4C671285B57D}"/>
    <hyperlink ref="AJ90" r:id="rId127" xr:uid="{8B15A64F-809C-44D0-96E2-6C3C5230F135}"/>
    <hyperlink ref="C91" r:id="rId128" xr:uid="{0D11B114-C98D-44E1-98E3-00E529153AAA}"/>
    <hyperlink ref="C93" r:id="rId129" xr:uid="{CC8CC619-BCDA-44EB-95C7-D75E6AD9B9F3}"/>
    <hyperlink ref="C96" r:id="rId130" xr:uid="{897C89D6-7A2F-4929-9344-C3F505DB49A0}"/>
    <hyperlink ref="C127" r:id="rId131" xr:uid="{A5AB51E4-FEB8-4276-82A2-2AC320CEB44C}"/>
    <hyperlink ref="AJ127" r:id="rId132" xr:uid="{6B361229-EA22-482C-B821-B3A0FCBEAF02}"/>
    <hyperlink ref="C133" r:id="rId133" xr:uid="{E8308A18-A0D9-437C-97F5-BDD85A225F3F}"/>
    <hyperlink ref="AJ133" r:id="rId134" xr:uid="{46A55351-4A33-4B9B-B817-9A8CE4BA5645}"/>
    <hyperlink ref="C135" r:id="rId135" xr:uid="{14520EE6-D51D-401E-998B-2008E577B768}"/>
    <hyperlink ref="AJ135" r:id="rId136" xr:uid="{C14AEB2C-E4F9-49C2-9373-B70DBFC22EC4}"/>
    <hyperlink ref="C170" r:id="rId137" xr:uid="{1A11C29D-5A51-4749-94FF-A23A619E9718}"/>
    <hyperlink ref="AJ170" r:id="rId138" xr:uid="{AF10CD21-6BC4-4A0C-A807-15406BA2150D}"/>
    <hyperlink ref="C188" r:id="rId139" xr:uid="{C43BD563-5974-4496-869B-4D360D192E08}"/>
    <hyperlink ref="AJ188" r:id="rId140" xr:uid="{4C6AB657-2104-4174-A011-9BA00938D16E}"/>
    <hyperlink ref="C189" r:id="rId141" xr:uid="{4D3B8B16-DCD5-406F-BBA5-03C6C18EE145}"/>
    <hyperlink ref="C216" r:id="rId142" xr:uid="{B28E09BB-F36C-4AC9-B6B5-1DC4AE400765}"/>
    <hyperlink ref="AJ216" r:id="rId143" xr:uid="{08E01823-4FE2-4E4E-BB32-FAED4E02F715}"/>
    <hyperlink ref="C237" r:id="rId144" xr:uid="{7D6D4D2C-4917-45D7-9B67-E35C66CD7F93}"/>
    <hyperlink ref="AJ237" r:id="rId145" xr:uid="{A287B177-69C6-4FF8-B60D-93C6A48B23F1}"/>
    <hyperlink ref="C239" r:id="rId146" xr:uid="{A369DFE4-B664-44E0-93F3-0C42A4D6BD42}"/>
    <hyperlink ref="AJ260" r:id="rId147" xr:uid="{9BE9AB71-0D7C-4310-94C2-5EF97BD44690}"/>
    <hyperlink ref="AJ264" r:id="rId148" xr:uid="{BE1835F2-C826-47B9-AA38-D8826F201F63}"/>
    <hyperlink ref="C271" r:id="rId149" xr:uid="{B7607668-2747-4CAF-B959-EAA7758AC492}"/>
    <hyperlink ref="C272" r:id="rId150" xr:uid="{59DD032D-4711-422B-9546-FF351F5FD945}"/>
    <hyperlink ref="AJ278" r:id="rId151" xr:uid="{52D803EB-66D9-409D-80D6-AE6BACB97202}"/>
    <hyperlink ref="AJ303" r:id="rId152" xr:uid="{0AF195FB-0712-4796-BC25-2D132FBCF091}"/>
    <hyperlink ref="AJ307" r:id="rId153" xr:uid="{5DDC14B0-74A3-49ED-8A61-917BCA2F7D69}"/>
    <hyperlink ref="AJ319" r:id="rId154" xr:uid="{8DCDAB95-1B2D-4C1B-A4A0-A92C43370E13}"/>
    <hyperlink ref="AI189" r:id="rId155" xr:uid="{024706EE-4393-480F-B878-E9843E00B68E}"/>
    <hyperlink ref="C364" r:id="rId156" xr:uid="{65F32E1C-1431-5D49-85D9-BC11C6D613EE}"/>
    <hyperlink ref="C365" r:id="rId157" xr:uid="{BC9B1D80-9D8E-7049-A77F-D9D410C555D2}"/>
    <hyperlink ref="C366" r:id="rId158" xr:uid="{6EE8A437-0686-7341-AA24-C3823FCD0DDB}"/>
    <hyperlink ref="C367" r:id="rId159" xr:uid="{1F8BD639-68F7-394B-B111-80234E785016}"/>
    <hyperlink ref="C368" r:id="rId160" xr:uid="{677FE43C-8848-F343-9452-BAC90033506D}"/>
    <hyperlink ref="C369" r:id="rId161" xr:uid="{260E525E-841E-014C-9784-420995C4F016}"/>
    <hyperlink ref="C370" r:id="rId162" xr:uid="{ECEA13DB-08E9-4374-B2D5-7C86060400AA}"/>
    <hyperlink ref="C371" r:id="rId163" xr:uid="{5AB68597-0192-40C5-ABA1-06EF567B5DA3}"/>
    <hyperlink ref="C372" r:id="rId164" xr:uid="{BCB29DC8-5503-4EBC-B11F-AE7CB24DA686}"/>
    <hyperlink ref="C373" r:id="rId165" xr:uid="{A1777F83-D1C3-45AA-9681-2AF38502E452}"/>
    <hyperlink ref="C374" r:id="rId166" xr:uid="{C70558BA-0F45-4421-8E26-DC53FC5B52C4}"/>
    <hyperlink ref="C375" r:id="rId167" xr:uid="{A88C6700-D4E1-43F3-BE6E-C026A5B837F4}"/>
    <hyperlink ref="C376" r:id="rId168" xr:uid="{F5D502C2-A94A-477B-AD07-221F678912CD}"/>
    <hyperlink ref="C377" r:id="rId169" xr:uid="{185DCEDE-7783-4D0B-B9DB-7235A0D3BA54}"/>
    <hyperlink ref="C378" r:id="rId170" xr:uid="{3E1E6615-F4AA-453C-BBCC-8A8C5F80B79D}"/>
    <hyperlink ref="C380" r:id="rId171" xr:uid="{388B1508-C08B-4187-988A-B412075B09EE}"/>
    <hyperlink ref="C381" r:id="rId172" xr:uid="{638C9CF1-6FD4-4133-9E58-FB628D51CFBF}"/>
    <hyperlink ref="C382" r:id="rId173" xr:uid="{01CD4E18-98B2-4C08-974F-D4246CEC1EE0}"/>
    <hyperlink ref="C383" r:id="rId174" xr:uid="{C144B90B-74CC-48CD-AF3E-2228C9F98AF0}"/>
    <hyperlink ref="C384" r:id="rId175" xr:uid="{A8142E18-1389-40AD-98E0-4875F2DB7CD2}"/>
    <hyperlink ref="C5" r:id="rId176" xr:uid="{EF5E50F2-719C-4379-B942-9DD81F615A6A}"/>
    <hyperlink ref="AI269" r:id="rId177" xr:uid="{359BD3CE-3738-4B30-A83B-C6F4B01615DD}"/>
    <hyperlink ref="AI360" r:id="rId178" xr:uid="{B1F0F43A-17A0-4E6D-B14A-292FDA057EF6}"/>
    <hyperlink ref="AI362" r:id="rId179" xr:uid="{0E9874A0-A432-44BE-9ABF-3F9A64B96A55}"/>
    <hyperlink ref="AI364" r:id="rId180" xr:uid="{6197A2DF-76F6-4921-B6E4-BB4410620C3E}"/>
    <hyperlink ref="AI375" r:id="rId181" xr:uid="{15BF8D2E-4C36-4BBC-8861-CDC963BF6F85}"/>
    <hyperlink ref="AI367" r:id="rId182" xr:uid="{58CEAC4E-2FDC-49BF-B394-EA5B4DFCEB88}"/>
    <hyperlink ref="AI368" r:id="rId183" xr:uid="{2A2F139A-D993-4C06-A561-1EA681DE725F}"/>
    <hyperlink ref="AI377" r:id="rId184" xr:uid="{7908AF1E-F8ED-4749-AFAA-263A6059FF58}"/>
    <hyperlink ref="C62" r:id="rId185" xr:uid="{B0EB1044-3304-4A15-8A80-BCB203183A04}"/>
    <hyperlink ref="AI62" r:id="rId186" xr:uid="{1DA2CCD7-6679-4D52-905F-092A5999B024}"/>
    <hyperlink ref="AI292" r:id="rId187" xr:uid="{196C5020-58EE-49D6-8FC9-203023F806FE}"/>
    <hyperlink ref="C385" r:id="rId188" xr:uid="{604A9E0E-7492-4475-A9EC-1F7CFCDC9D65}"/>
    <hyperlink ref="C386" r:id="rId189" xr:uid="{870DAE8F-2417-41BE-9BB6-F5F73BA9AC39}"/>
    <hyperlink ref="C387" r:id="rId190" xr:uid="{71D5C91A-D186-4A18-9EC3-B086C6FDD444}"/>
    <hyperlink ref="C388" r:id="rId191" xr:uid="{54B4FF66-5F44-4F7E-B048-542CFABACBE3}"/>
    <hyperlink ref="C389" r:id="rId192" xr:uid="{9C94C62C-BC11-4E89-A7EF-62C9BE66052C}"/>
    <hyperlink ref="C390" r:id="rId193" xr:uid="{9145A3DE-114A-4B69-B387-59D0F6C32CF9}"/>
    <hyperlink ref="C391" r:id="rId194" xr:uid="{AA1EA534-FAD7-4A7F-AA6D-8C9FD7A523BA}"/>
    <hyperlink ref="C392" r:id="rId195" xr:uid="{4B5C6A5E-3E3D-4D6D-BFED-20D8DCE4A764}"/>
    <hyperlink ref="C393" r:id="rId196" xr:uid="{BFDD6C4C-9D23-4104-B30A-749DC70951A6}"/>
    <hyperlink ref="C394" r:id="rId197" display="mailto:O.aliyrkko@gmail.com" xr:uid="{3F7CC9DA-0ECD-4E90-B4B5-AEFBA5613607}"/>
    <hyperlink ref="C395" r:id="rId198" xr:uid="{B12C2569-6A62-4914-B802-6869E8D96384}"/>
    <hyperlink ref="C396" r:id="rId199" xr:uid="{64F94A10-50DE-41D0-AAD3-F6935BFF9797}"/>
    <hyperlink ref="C397" r:id="rId200" xr:uid="{A7D12202-8526-45FE-AD58-A839DA3E3932}"/>
    <hyperlink ref="AI394" r:id="rId201" display="mailto:O.aliyrkko@gmail.com" xr:uid="{AA8C6614-5253-41AA-9AEA-2E0B9E4BD072}"/>
    <hyperlink ref="AI396" r:id="rId202" xr:uid="{972F3A84-7195-49AC-9771-B22B2A58B938}"/>
    <hyperlink ref="AI397" r:id="rId203" xr:uid="{617D028A-C296-4738-8370-AD0E1A87D3A3}"/>
    <hyperlink ref="AJ395" r:id="rId204" xr:uid="{D3A0B69F-E24C-4A2B-A991-9C415899515F}"/>
    <hyperlink ref="AI363" r:id="rId205" xr:uid="{7F76E756-2FCF-476B-BD03-306E4B2A4085}"/>
    <hyperlink ref="C398" r:id="rId206" xr:uid="{B09A2D70-C061-465E-BCCB-E54B5382D381}"/>
    <hyperlink ref="AI398" r:id="rId207" xr:uid="{0D394CF0-2C18-4178-B31A-EA64EFE15497}"/>
    <hyperlink ref="C399" r:id="rId208" xr:uid="{CFC3AFD3-B9E1-4B20-BC38-566ABF6EAACB}"/>
    <hyperlink ref="AI399" r:id="rId209" xr:uid="{38567D28-B046-4325-A644-753D919DF969}"/>
    <hyperlink ref="C405" r:id="rId210" xr:uid="{38FE92BE-8067-445E-A0B8-8CCBBE7F48D6}"/>
    <hyperlink ref="C400" r:id="rId211" xr:uid="{D79439B5-23D4-4205-BD01-985C036793F4}"/>
    <hyperlink ref="C401" r:id="rId212" xr:uid="{BA2A6AA4-C9FA-49A7-A05B-CB9EE66C342E}"/>
    <hyperlink ref="C402" r:id="rId213" xr:uid="{941539A6-0FF1-4388-898B-65E87C03D010}"/>
    <hyperlink ref="C403" r:id="rId214" xr:uid="{C38E8225-6D01-4D12-ADDB-24299E51DEF9}"/>
    <hyperlink ref="C404" r:id="rId215" xr:uid="{FDD8731E-47C5-47CC-A70D-9A05DAD8A080}"/>
    <hyperlink ref="C75" r:id="rId216" xr:uid="{28A7BCAE-DF26-4E24-AAEB-431FAA9E66A2}"/>
    <hyperlink ref="C407" r:id="rId217" xr:uid="{6CCC2042-91E3-43AE-B841-E36B4E143304}"/>
    <hyperlink ref="C408" r:id="rId218" xr:uid="{4FBB90AE-4F85-4D64-ABC3-AEC0255F3322}"/>
    <hyperlink ref="C409" r:id="rId219" xr:uid="{ACB279E7-1FC4-42E1-8524-6B5356E362E3}"/>
    <hyperlink ref="C410" r:id="rId220" xr:uid="{4D90A9CA-761E-4159-A4C1-03E40AEF7D50}"/>
    <hyperlink ref="C406" r:id="rId221" xr:uid="{50E93DA7-CF7B-4A86-B4FB-CDC8E33E72FB}"/>
    <hyperlink ref="C411" r:id="rId222" xr:uid="{C461AA56-153F-429F-A10D-E2C6CA6017E7}"/>
    <hyperlink ref="C412" r:id="rId223" xr:uid="{746AC49D-69A4-4FD4-A3A4-B76C83CCE78B}"/>
    <hyperlink ref="C413" r:id="rId224" xr:uid="{C60F1BFE-E373-420F-BBAC-5CDC954985EE}"/>
    <hyperlink ref="C414" r:id="rId225" xr:uid="{1111B22C-8F56-467E-AD61-33681C6AC9DF}"/>
    <hyperlink ref="C415" r:id="rId226" xr:uid="{99AC101A-C1DA-461B-9357-3F6F8A0E10BC}"/>
    <hyperlink ref="AI407" r:id="rId227" xr:uid="{940DE6A8-2E2D-4BC0-B94F-FDBD49CC78EE}"/>
    <hyperlink ref="AI408" r:id="rId228" xr:uid="{F80AB52B-7024-447C-A564-EAF91977252C}"/>
    <hyperlink ref="AI409" r:id="rId229" xr:uid="{FE6F5B2E-3928-42EC-8917-2AB5ACB0CB7F}"/>
    <hyperlink ref="AI410" r:id="rId230" xr:uid="{969CD955-3FC3-4DC5-9FF8-3BD2412EA686}"/>
    <hyperlink ref="C418" r:id="rId231" xr:uid="{774EE4C6-5321-4D48-944D-FF478E8EA688}"/>
    <hyperlink ref="C419" r:id="rId232" xr:uid="{575446E6-9104-48BA-812A-EAF88AF7774C}"/>
    <hyperlink ref="C416" r:id="rId233" xr:uid="{ED33AE1C-CAE5-404A-8405-1038446E5C28}"/>
    <hyperlink ref="C417" r:id="rId234" xr:uid="{AD26F7B1-B4A2-4CD4-B28E-70D66129196A}"/>
    <hyperlink ref="C420" r:id="rId235" xr:uid="{B51C5C7E-D0B6-4032-9626-46A40355BDD9}"/>
    <hyperlink ref="AI91" r:id="rId236" xr:uid="{4139CF39-0DF2-4B8E-931D-2CA2560553E5}"/>
    <hyperlink ref="C146" r:id="rId237" xr:uid="{C014049E-16D9-45C1-BD66-0355A361CE28}"/>
    <hyperlink ref="C421" r:id="rId238" xr:uid="{3183ADE9-B1E4-4B48-85D6-FC87F6883F45}"/>
    <hyperlink ref="C423" r:id="rId239" xr:uid="{B711E018-80B2-44D5-9818-94CD873F610A}"/>
    <hyperlink ref="C422" r:id="rId240" xr:uid="{E1BE9804-B72D-40CA-948F-A12CE8AE1D2D}"/>
    <hyperlink ref="AJ422" r:id="rId241" xr:uid="{4BF3B75F-0A94-41F9-96FF-0B8A7E2B5B7F}"/>
    <hyperlink ref="C424" r:id="rId242" xr:uid="{68FB7112-BAF1-4E0F-B36A-0160A40DB7B1}"/>
    <hyperlink ref="AJ424" r:id="rId243" xr:uid="{F47E8F38-24A9-4924-B354-037A1106068F}"/>
    <hyperlink ref="AJ56" r:id="rId244" xr:uid="{E178E004-E5C8-43A0-B8C3-253596A89778}"/>
    <hyperlink ref="AI27" r:id="rId245" xr:uid="{A291FF73-FD9B-47D6-9A8F-10BA26336982}"/>
    <hyperlink ref="AI15" r:id="rId246" xr:uid="{7FB04EDA-C720-4EE4-A343-74B0A7E25668}"/>
    <hyperlink ref="AI77" r:id="rId247" xr:uid="{40CFD09F-4615-4D24-9037-BD69F7E51B95}"/>
    <hyperlink ref="AI144" r:id="rId248" xr:uid="{E45FAE54-7AFD-4A5A-9C69-9467986F912D}"/>
    <hyperlink ref="AI39" r:id="rId249" xr:uid="{9AA26B36-EE10-4F1B-9F08-43A74F3F946F}"/>
    <hyperlink ref="AI48" r:id="rId250" xr:uid="{3D6955D5-3520-435B-BB66-32A7252D2A3F}"/>
    <hyperlink ref="AI277" r:id="rId251" xr:uid="{7FEC4E1D-16A6-4246-8AE2-934285521F50}"/>
    <hyperlink ref="AI180" r:id="rId252" xr:uid="{FAE79058-76F7-4EAC-8135-4AADE0A9226A}"/>
    <hyperlink ref="AI304" r:id="rId253" xr:uid="{2D1ED560-DE75-4361-B868-2C7183A21B8F}"/>
    <hyperlink ref="AI186" r:id="rId254" xr:uid="{599EC446-300C-4E84-9AF5-391B2BC5100F}"/>
    <hyperlink ref="AI85" r:id="rId255" xr:uid="{46EF9720-EB49-41E1-8578-4236E36FA323}"/>
    <hyperlink ref="C427" r:id="rId256" xr:uid="{E36EC2E4-FFA5-4A69-81DC-6421D6BA7C22}"/>
    <hyperlink ref="C426" r:id="rId257" xr:uid="{5F869066-D27D-41E0-B56D-68487CC54BA1}"/>
    <hyperlink ref="AI146" r:id="rId258" xr:uid="{DD76D704-E0A0-4B45-9694-4431AD6B00CB}"/>
    <hyperlink ref="AI416" r:id="rId259" xr:uid="{394750D6-196B-41E7-8D05-B4BE75902419}"/>
    <hyperlink ref="AJ417" r:id="rId260" xr:uid="{EC888ED6-C992-4974-AA58-4E7362FED7A5}"/>
    <hyperlink ref="C429" r:id="rId261" xr:uid="{FBBA0502-97AA-4C24-930D-2EC0F6DCDAC1}"/>
    <hyperlink ref="C430" r:id="rId262" xr:uid="{F697CEF4-BE51-490A-B49E-5740140D0734}"/>
    <hyperlink ref="C431" r:id="rId263" xr:uid="{F9E830D6-DEDE-4ECA-A29F-B7B2057D0698}"/>
    <hyperlink ref="AI242" r:id="rId264" xr:uid="{25657FC0-624E-4A5F-8806-2E4CE7CBE3C4}"/>
    <hyperlink ref="C432" r:id="rId265" xr:uid="{2F7D6D34-612B-47C7-BC96-A2F68D04937F}"/>
    <hyperlink ref="C433" r:id="rId266" xr:uid="{654E0C89-DF7E-4F9E-8F99-F5BD0A8D34B2}"/>
    <hyperlink ref="C434" r:id="rId267" xr:uid="{DE4F25C1-DE5A-4639-8480-B3242D2C00B2}"/>
    <hyperlink ref="AI434" r:id="rId268" xr:uid="{04047556-E889-4548-BDA4-6ACB6F1929B8}"/>
    <hyperlink ref="C436" r:id="rId269" xr:uid="{452F13E7-6FF9-4CDC-BA1A-52EC9FF50799}"/>
    <hyperlink ref="C437" r:id="rId270" xr:uid="{010B6F9E-DF46-42D1-B611-5C84F97F167B}"/>
    <hyperlink ref="C571" r:id="rId271" xr:uid="{20DFB978-4504-4334-87FD-F37B2A5DE117}"/>
    <hyperlink ref="C574" r:id="rId272" xr:uid="{5643BF00-7539-4BE4-B4A7-586AAFE38D5E}"/>
    <hyperlink ref="C575" r:id="rId273" xr:uid="{3AFA7697-227A-4AC3-8B7D-EA4FE8EFB214}"/>
    <hyperlink ref="C576" r:id="rId274" xr:uid="{5EAAEE0D-D2F1-4D5B-BBEB-1710992B35E3}"/>
    <hyperlink ref="C428" r:id="rId275" xr:uid="{709858D6-4B73-4F04-BA70-8CA836EA1489}"/>
    <hyperlink ref="C435" r:id="rId276" xr:uid="{924D4570-1A5A-4F95-B2AE-6C67C5468AA3}"/>
    <hyperlink ref="C448" r:id="rId277" xr:uid="{E71DFC7B-71B6-488E-B13E-B75F2C754FED}"/>
    <hyperlink ref="C446" r:id="rId278" xr:uid="{A656D48B-7600-48D8-99CF-4208FB04EEF5}"/>
    <hyperlink ref="C445" r:id="rId279" xr:uid="{9E233226-FF7F-4662-8100-9B4DD9225406}"/>
    <hyperlink ref="C443" r:id="rId280" xr:uid="{FA197AD6-E575-47BE-AE1B-40078DA82533}"/>
    <hyperlink ref="C442" r:id="rId281" xr:uid="{34EB8C4E-D7BD-4D44-9C15-2F5AD1C7E310}"/>
    <hyperlink ref="C440" r:id="rId282" xr:uid="{BB2AD64E-AC50-4A09-B77A-D6FF575EF500}"/>
    <hyperlink ref="C439" r:id="rId283" xr:uid="{78EC23C6-989F-42A3-B841-2849493FCE19}"/>
    <hyperlink ref="C438" r:id="rId284" xr:uid="{63908082-6E6C-4311-9893-2087622552FD}"/>
    <hyperlink ref="C441" r:id="rId285" xr:uid="{CF9E64E5-4B38-4B20-A15D-D3EC94F56D48}"/>
    <hyperlink ref="C444" r:id="rId286" xr:uid="{3A324053-8B29-48F7-A891-EAA15CD45A56}"/>
    <hyperlink ref="C447" r:id="rId287" xr:uid="{529C19F5-575C-46AE-9527-3225A0DD090C}"/>
    <hyperlink ref="C449" r:id="rId288" xr:uid="{2C403444-5337-4A1D-9024-0BAC55A89015}"/>
    <hyperlink ref="AJ449" r:id="rId289" xr:uid="{51D7F136-6793-420D-9E6F-DEEF0801BA13}"/>
    <hyperlink ref="AJ441" r:id="rId290" xr:uid="{BAD23F52-0F2E-4A4C-86F8-C4739957E25F}"/>
    <hyperlink ref="AI436" r:id="rId291" xr:uid="{4F273656-2A30-40B7-9F24-CFEEF9AB5B49}"/>
    <hyperlink ref="AI437" r:id="rId292" xr:uid="{18832ECB-F195-4783-990F-BF36E598B256}"/>
    <hyperlink ref="AI444" r:id="rId293" xr:uid="{0DF5F8CB-6502-409F-BB45-0097770DCE7D}"/>
    <hyperlink ref="C452" r:id="rId294" xr:uid="{4768909E-DEE2-4D99-8E32-4D90FAE87547}"/>
    <hyperlink ref="C451" r:id="rId295" xr:uid="{D9082DFF-24E5-4A72-80B2-7B48857B6559}"/>
    <hyperlink ref="C450" r:id="rId296" xr:uid="{C4FC94EE-0E53-4D1A-A047-B4DEDEC10597}"/>
    <hyperlink ref="AI447" r:id="rId297" xr:uid="{28A1AC67-15EB-42FD-8662-C4EA082BCC8C}"/>
    <hyperlink ref="C453" r:id="rId298" xr:uid="{70E9FE4C-26E8-4CAC-9095-F1DB83911C63}"/>
    <hyperlink ref="AI453" r:id="rId299" xr:uid="{8BD265E2-430A-4430-8F91-18C08C3E7BD9}"/>
    <hyperlink ref="C456" r:id="rId300" xr:uid="{E0D783EB-2F4E-4B63-BF03-21406559A9D3}"/>
    <hyperlink ref="C455" r:id="rId301" xr:uid="{A5AAE67E-0160-46B7-A6D5-ACBD1F7FB208}"/>
    <hyperlink ref="C454" r:id="rId302" xr:uid="{ABB38269-29E1-4EDE-8905-67B6A65C1E92}"/>
    <hyperlink ref="AI454" r:id="rId303" xr:uid="{95D69B35-7D8C-43F5-89AE-64879B965674}"/>
    <hyperlink ref="C458" r:id="rId304" xr:uid="{CABD7DB4-89E9-4000-98D9-3D10380502EB}"/>
    <hyperlink ref="C459" r:id="rId305" xr:uid="{9538E295-4EFF-449D-BE0B-FA98CCC27820}"/>
    <hyperlink ref="C460" r:id="rId306" xr:uid="{E39B8CA5-D944-4C68-8598-D9A75943AC9C}"/>
    <hyperlink ref="C461" r:id="rId307" xr:uid="{5B01F03C-364C-40A9-B0BD-06EAB0BE5A3C}"/>
    <hyperlink ref="C462" r:id="rId308" xr:uid="{373DDF4B-156A-4F50-A13B-084B38FD37F8}"/>
    <hyperlink ref="C463" r:id="rId309" xr:uid="{7A186A92-7E1B-4138-AADA-6EB4F69BD77E}"/>
    <hyperlink ref="C457" r:id="rId310" xr:uid="{A71FBC48-6E1B-4F37-A56A-6A159C65E096}"/>
    <hyperlink ref="C464" r:id="rId311" xr:uid="{AD69C846-1CF9-4345-9FFC-91F12D1A1603}"/>
    <hyperlink ref="C465" r:id="rId312" xr:uid="{50A4FB78-0A4D-4033-8856-63A9E73B8533}"/>
    <hyperlink ref="C467" r:id="rId313" xr:uid="{2AAF3272-14F6-4B83-A637-03258C67F7AD}"/>
    <hyperlink ref="C468" r:id="rId314" xr:uid="{EFCDB751-1D9F-4DBD-A2C5-D712B6ED5320}"/>
    <hyperlink ref="AI457" r:id="rId315" xr:uid="{19E42D9A-C61D-442F-AE6E-29E45CE2D8F9}"/>
    <hyperlink ref="C466" r:id="rId316" xr:uid="{037CD65D-CF2C-47DE-9837-7347B62BB1E8}"/>
    <hyperlink ref="AI466" r:id="rId317" xr:uid="{CAE75D3F-DAD6-479F-B443-05C89970DC3F}"/>
    <hyperlink ref="AJ465" r:id="rId318" xr:uid="{43FA44D2-2CAE-45B2-A41A-553698C3A508}"/>
    <hyperlink ref="C469" r:id="rId319" xr:uid="{E139B634-F4CA-48B5-93F9-9F6A7EE4846D}"/>
    <hyperlink ref="C578" r:id="rId320" xr:uid="{5A62B6B4-3315-47E6-9D3F-96AC1434A01B}"/>
    <hyperlink ref="C470" r:id="rId321" xr:uid="{DDEF0713-E5D5-45CE-9338-2201C521C27A}"/>
    <hyperlink ref="C471" r:id="rId322" xr:uid="{B60B270F-8130-444E-B1D0-7133A5C35118}"/>
    <hyperlink ref="C472" r:id="rId323" xr:uid="{8D486131-2390-467F-960C-DD34AA77ACD9}"/>
    <hyperlink ref="C473" r:id="rId324" xr:uid="{01B4DD3E-E0DE-461C-8B9F-D72EB4A8384F}"/>
    <hyperlink ref="C474" r:id="rId325" xr:uid="{33ED46E0-D6C6-4DA9-955B-D841FCDCCFD9}"/>
    <hyperlink ref="C425" r:id="rId326" xr:uid="{4556454B-3C2F-4D7B-9434-2475CBFEFA2B}"/>
    <hyperlink ref="AI425" r:id="rId327" xr:uid="{AF66F74B-0FC0-4525-8B9E-39AC8D4AE8BE}"/>
    <hyperlink ref="C475" r:id="rId328" xr:uid="{880063C3-11E6-4961-8488-6C3D34C91C13}"/>
    <hyperlink ref="C477" r:id="rId329" xr:uid="{AE531E0C-E934-482A-83F2-8087DF3F167F}"/>
    <hyperlink ref="C478" r:id="rId330" xr:uid="{8D62BB7F-A8C5-441F-9285-31C0F6A43631}"/>
    <hyperlink ref="C479" r:id="rId331" xr:uid="{C4627EB4-9265-47C2-B218-8AEA17977EB4}"/>
    <hyperlink ref="C480" r:id="rId332" xr:uid="{9930237B-6882-4AAF-BEF5-3B3FB5326D59}"/>
    <hyperlink ref="C481" r:id="rId333" xr:uid="{C8F025B9-90CD-48D2-996E-466F827B98C5}"/>
    <hyperlink ref="C482" r:id="rId334" xr:uid="{8670E16E-60EE-4F4E-BB91-1BEA31144076}"/>
    <hyperlink ref="C483" r:id="rId335" xr:uid="{EDA57B34-AE02-4674-A12F-35ADE105F2D6}"/>
    <hyperlink ref="C484" r:id="rId336" xr:uid="{2569AD0C-6D6F-41EE-B51A-617CAF77E1BD}"/>
    <hyperlink ref="C485" r:id="rId337" xr:uid="{EA561E66-0435-43AC-A41B-C06E341CD7BD}"/>
    <hyperlink ref="C486" r:id="rId338" xr:uid="{632B33BE-4101-49B7-8A8A-05C14B373926}"/>
    <hyperlink ref="AJ473" r:id="rId339" xr:uid="{8B64B22A-2D62-44A8-87EA-85B8BB85E2FC}"/>
    <hyperlink ref="C487" r:id="rId340" xr:uid="{41728234-FC27-440A-8AEB-CF3F1D996AD2}"/>
    <hyperlink ref="C488" r:id="rId341" xr:uid="{BE969836-E72B-4280-85A1-174A04FC3369}"/>
    <hyperlink ref="C489" r:id="rId342" xr:uid="{BD97075F-E00B-4A82-B755-27A58B6408B3}"/>
    <hyperlink ref="AI428" r:id="rId343" xr:uid="{B94C1FFD-751A-4AB5-900D-54277630803F}"/>
    <hyperlink ref="C492" r:id="rId344" xr:uid="{275086D7-CD78-436A-862F-C3EDB18D6F9F}"/>
    <hyperlink ref="C490" r:id="rId345" xr:uid="{AA5BC2BF-4FC9-4426-9991-92EA9E219121}"/>
    <hyperlink ref="C491" r:id="rId346" xr:uid="{8CD62F96-BF43-430D-8DE9-9ED6D6AA1ABC}"/>
    <hyperlink ref="AI333" r:id="rId347" xr:uid="{27BCEE57-D85F-4036-A614-0AFE8E89420F}"/>
    <hyperlink ref="C493" r:id="rId348" xr:uid="{D1A5F043-C7EA-49F3-BC9A-40FEE6FA9BFD}"/>
    <hyperlink ref="AI475" r:id="rId349" xr:uid="{DCB684D6-BB52-4C74-B16E-3ACA3747BEE5}"/>
    <hyperlink ref="C476" r:id="rId350" xr:uid="{BBC42D9A-5742-4855-BE20-8C2432E027EC}"/>
    <hyperlink ref="C494" r:id="rId351" xr:uid="{55CC822D-D1B9-454E-A3EE-22D8E99479B9}"/>
    <hyperlink ref="AI486" r:id="rId352" xr:uid="{8DA0E6CF-DEE7-4208-9B39-E804D48B90D6}"/>
    <hyperlink ref="AI476" r:id="rId353" xr:uid="{B2151BD6-F543-431F-88B0-5CB6EB987EA8}"/>
    <hyperlink ref="C325" r:id="rId354" xr:uid="{9C4F21F9-CD01-4A07-A9AF-76BBF9A1E88F}"/>
    <hyperlink ref="C115" r:id="rId355" xr:uid="{F9367085-34BD-48EE-A34F-E0A30D911964}"/>
    <hyperlink ref="C495" r:id="rId356" xr:uid="{558CD62C-451F-48EA-A24B-334AF1959D03}"/>
    <hyperlink ref="C496" r:id="rId357" xr:uid="{C510BF20-2F90-444A-8C0B-AB69D875A753}"/>
    <hyperlink ref="C497" r:id="rId358" xr:uid="{6B00C4DE-5D06-473B-8A50-E745A7656A53}"/>
    <hyperlink ref="C498" r:id="rId359" xr:uid="{E0DFBD57-D8D7-46AE-A23B-B4D7C107D2A8}"/>
    <hyperlink ref="C499" r:id="rId360" xr:uid="{E212A3E8-ABB8-490A-AF72-C075A806DF93}"/>
    <hyperlink ref="AI271" r:id="rId361" xr:uid="{E8140411-DA19-47CB-BD57-CA800630FA1B}"/>
    <hyperlink ref="C502" r:id="rId362" xr:uid="{B9E733B4-B380-4401-8997-070EF35CA424}"/>
    <hyperlink ref="C501" r:id="rId363" xr:uid="{027277C6-AC33-4DF6-A7F6-E15023CAE06B}"/>
    <hyperlink ref="C500" r:id="rId364" xr:uid="{AFFAE0E9-3248-4F4C-9B9C-C323B7E95F07}"/>
    <hyperlink ref="C503" r:id="rId365" xr:uid="{026A5A5C-2CB1-48FE-9441-C726D31502D6}"/>
    <hyperlink ref="AI496" r:id="rId366" xr:uid="{3D6FA3A6-8301-459C-BDA7-404E1407C13A}"/>
    <hyperlink ref="AI503" r:id="rId367" xr:uid="{D07BA678-48CC-49B5-BE17-E1178CC526B5}"/>
    <hyperlink ref="AJ502" r:id="rId368" xr:uid="{1E8A1A54-B049-4A4B-88E3-4FC8DCFC1CA7}"/>
    <hyperlink ref="AI462" r:id="rId369" xr:uid="{047E1A0C-7A98-427B-B04E-FA3DF55B46C9}"/>
    <hyperlink ref="C504" r:id="rId370" xr:uid="{479497E0-9F31-47CD-B434-F657FFF8A8CC}"/>
    <hyperlink ref="C505" r:id="rId371" xr:uid="{CF1EED4A-47CC-47FA-ADE4-671CA945164A}"/>
    <hyperlink ref="C219" r:id="rId372" xr:uid="{022F2F03-E002-4EAF-8C60-B654E8E5BB52}"/>
    <hyperlink ref="C507" r:id="rId373" xr:uid="{448D3365-430D-432F-AC24-D07F2C36992C}"/>
    <hyperlink ref="C508" r:id="rId374" xr:uid="{9FAF913E-E612-4621-988B-B8A1B1D6B8A3}"/>
    <hyperlink ref="C509" r:id="rId375" xr:uid="{1059E894-9D07-49CF-A43E-2791A0F4E936}"/>
    <hyperlink ref="C506" r:id="rId376" xr:uid="{E9A72342-AD81-4692-95B0-1C4E122E7F15}"/>
    <hyperlink ref="C510" r:id="rId377" xr:uid="{9EC53C1F-7715-419B-AD10-477A46B6ACC8}"/>
    <hyperlink ref="C511" r:id="rId378" xr:uid="{9884F028-1092-4DF3-8FA4-BFF17B0143F7}"/>
    <hyperlink ref="C512" r:id="rId379" xr:uid="{86E4E21E-FEEC-45AF-A235-6B7C6DA12574}"/>
    <hyperlink ref="AI239" r:id="rId380" xr:uid="{C6FDFB45-7866-4712-B608-53B68ADCF0E4}"/>
    <hyperlink ref="C513" r:id="rId381" xr:uid="{D94451EC-4620-4516-85AB-0D0CC5499A02}"/>
    <hyperlink ref="AI509" r:id="rId382" xr:uid="{3B2C1EDE-6193-42ED-90F9-EEEB84CA5ABA}"/>
    <hyperlink ref="C515" r:id="rId383" xr:uid="{FE950A9C-539A-4BF5-BA0A-73055C9FF752}"/>
    <hyperlink ref="C516" r:id="rId384" xr:uid="{A491B563-14A7-45A2-A705-C8EC085BCA6B}"/>
    <hyperlink ref="C517" r:id="rId385" xr:uid="{27FD1DD1-DE95-4B39-ADDD-43E4D856AECC}"/>
    <hyperlink ref="C518" r:id="rId386" xr:uid="{F35A3966-75B6-47F7-BB4B-646BB72B7C0E}"/>
    <hyperlink ref="AI518" r:id="rId387" xr:uid="{8AE30A2D-ECB1-45DD-8D3C-0E744491A88D}"/>
    <hyperlink ref="AJ506" r:id="rId388" xr:uid="{0DB8BFBF-9FC0-46B6-B826-833148546483}"/>
    <hyperlink ref="C519" r:id="rId389" xr:uid="{F411D900-1E31-4781-95CC-4C03C0597B16}"/>
    <hyperlink ref="C520" r:id="rId390" xr:uid="{C87C2E21-6603-4681-A81B-150FB8FC7AAC}"/>
    <hyperlink ref="AI519" r:id="rId391" xr:uid="{149AF211-A5A3-4434-AC20-3C5CE0D042A6}"/>
    <hyperlink ref="AI520" r:id="rId392" xr:uid="{8A25AD95-A9D2-4B0A-AB91-20FFA714C6DD}"/>
    <hyperlink ref="C521" r:id="rId393" xr:uid="{0E144091-76C0-454E-BA4E-6C346616CCDD}"/>
    <hyperlink ref="C522" r:id="rId394" xr:uid="{FA0A57A5-8AC5-46E1-A053-023F92096875}"/>
    <hyperlink ref="C523" r:id="rId395" xr:uid="{5621F9CB-5A60-4358-87BA-596987434CB9}"/>
    <hyperlink ref="C141" r:id="rId396" xr:uid="{F638B1F4-1D2B-4AFC-885F-FD30D84A6813}"/>
    <hyperlink ref="C524" r:id="rId397" xr:uid="{D670EE11-9814-49FA-B016-ECAA9F702ECC}"/>
    <hyperlink ref="AI524" r:id="rId398" xr:uid="{F6424D75-88BE-434E-AEF9-0499BEFC40B5}"/>
    <hyperlink ref="AI161" r:id="rId399" xr:uid="{6D82004E-D6AB-4FF3-A3CC-4E4B8D3CFF3D}"/>
    <hyperlink ref="C525" r:id="rId400" xr:uid="{02C5B3FA-8DB9-4229-BC15-07B40C40DA48}"/>
    <hyperlink ref="C526" r:id="rId401" xr:uid="{28851D3A-31DA-4068-BA73-886F5BF78FB5}"/>
    <hyperlink ref="C527" r:id="rId402" xr:uid="{891A0C7D-85FD-4B0B-9FFB-C6C9CFCF7DEE}"/>
    <hyperlink ref="C528" r:id="rId403" xr:uid="{1950BFED-AB3E-4B37-9DF0-EED724DF83F5}"/>
    <hyperlink ref="C529" r:id="rId404" xr:uid="{277CA1A1-0368-453E-A806-A1187F6D1E17}"/>
    <hyperlink ref="C530" r:id="rId405" xr:uid="{F67CC812-A93A-4285-8689-81D8F3AE42E9}"/>
    <hyperlink ref="C531" r:id="rId406" xr:uid="{52BF504A-4B38-4933-804C-9CCC6FF63C35}"/>
    <hyperlink ref="C533" r:id="rId407" xr:uid="{C0E3535A-C615-4870-9D87-F8EE572645CF}"/>
    <hyperlink ref="C534" r:id="rId408" xr:uid="{73F9FF59-7B5E-4FDF-8E6E-6D1D3E88992D}"/>
    <hyperlink ref="C535" r:id="rId409" xr:uid="{057FB4A0-FEE9-4173-BE4D-9FFC51EB3771}"/>
    <hyperlink ref="AJ535" r:id="rId410" xr:uid="{DA59B508-5F26-4118-8F2A-3DE5AF23D664}"/>
    <hyperlink ref="C536" r:id="rId411" xr:uid="{7FDC8A2E-498C-4F43-8309-2833C62FEA7A}"/>
    <hyperlink ref="C537" r:id="rId412" xr:uid="{2075F454-D185-4FAA-A544-4578272A4A07}"/>
    <hyperlink ref="C538" r:id="rId413" xr:uid="{AD8D426B-C9CE-42CB-9D57-F4283DFC079A}"/>
    <hyperlink ref="C539" r:id="rId414" xr:uid="{16AB82E5-62C9-4E98-A545-6272F2E5434D}"/>
    <hyperlink ref="C540" r:id="rId415" xr:uid="{EF1D0C93-40B3-4732-B06B-233B2EBBE48B}"/>
    <hyperlink ref="C541" r:id="rId416" xr:uid="{C935CB29-DCFE-478E-BF85-12DBDDB39723}"/>
    <hyperlink ref="C542" r:id="rId417" xr:uid="{E522D979-B35F-43DB-99F7-20C258FF3665}"/>
    <hyperlink ref="C543" r:id="rId418" xr:uid="{049F7BBB-8923-44E1-9DF4-38A0C8ABF155}"/>
    <hyperlink ref="C544" r:id="rId419" xr:uid="{1B0084CF-D1D3-4C28-8AB7-71C7A4B0C6B3}"/>
    <hyperlink ref="C545" r:id="rId420" xr:uid="{72D7C01B-AAA2-44D9-9B21-810DFC6F3BD8}"/>
    <hyperlink ref="C532" r:id="rId421" xr:uid="{B53995A8-4051-442A-AD6C-D1F192261D62}"/>
    <hyperlink ref="C548" r:id="rId422" xr:uid="{0E9BC68A-1EBC-4919-A3BA-3A0807CF85F2}"/>
    <hyperlink ref="C549" r:id="rId423" xr:uid="{EEF4C841-1BCA-491D-B35C-1E47383E1F2B}"/>
    <hyperlink ref="C550" r:id="rId424" xr:uid="{0B319A17-6759-42C8-AE1C-3057343D719A}"/>
    <hyperlink ref="C551" r:id="rId425" xr:uid="{7EF13517-2BB6-49DC-BEB1-A5E9034F7179}"/>
    <hyperlink ref="C547" r:id="rId426" xr:uid="{CB3A2010-A457-4DF3-8613-151FA8DBC254}"/>
    <hyperlink ref="C546" r:id="rId427" xr:uid="{5F08D805-A254-49C0-839E-FDF60C3F196F}"/>
    <hyperlink ref="C552" r:id="rId428" xr:uid="{78920586-8275-4975-8CC4-F70F1E081D3C}"/>
    <hyperlink ref="C553" r:id="rId429" xr:uid="{BDE97E1E-21F4-4810-B4F9-E9FA7F0E85D6}"/>
    <hyperlink ref="C554" r:id="rId430" xr:uid="{762F7E29-7E8E-4F91-B407-21EF8682E27F}"/>
    <hyperlink ref="C555" r:id="rId431" xr:uid="{15A4D7FF-17EC-47AD-AF38-F03E9D15A833}"/>
    <hyperlink ref="C556" r:id="rId432" xr:uid="{AB0039E8-E6C3-4A17-87E1-EFF8D81CCE61}"/>
    <hyperlink ref="AI554" r:id="rId433" xr:uid="{50FE87AC-9A25-42B8-BC9A-017C21659FE0}"/>
    <hyperlink ref="AI555" r:id="rId434" xr:uid="{52126329-62B3-42F8-A51B-2C040932543E}"/>
    <hyperlink ref="AI556" r:id="rId435" xr:uid="{F12274A4-5E21-4F76-8805-A813325056E4}"/>
    <hyperlink ref="AI547" r:id="rId436" xr:uid="{323DC21E-E858-4591-A48C-D928EB8D7CA8}"/>
    <hyperlink ref="AI532" r:id="rId437" xr:uid="{F94494DA-247C-482E-9B1B-6DAD497283BE}"/>
    <hyperlink ref="C557" r:id="rId438" xr:uid="{351B7C85-75B5-4F88-9E57-7FA7507B4B57}"/>
    <hyperlink ref="C558" r:id="rId439" xr:uid="{0DE61127-7A15-4347-8EC9-55C937B31192}"/>
    <hyperlink ref="C559" r:id="rId440" xr:uid="{870786BA-8B9A-4584-91AB-79C3B513762E}"/>
    <hyperlink ref="AI523" r:id="rId441" xr:uid="{605492F9-FC95-467D-9947-461593FA18FA}"/>
    <hyperlink ref="AI527" r:id="rId442" xr:uid="{00BEE38B-343A-427C-97C0-E9B8A7C6A822}"/>
    <hyperlink ref="AI123" r:id="rId443" xr:uid="{0D66C242-6A69-49DA-808E-E71F378D95AF}"/>
    <hyperlink ref="AI559" r:id="rId444" xr:uid="{F3A51834-519A-4457-A5E6-3CD501DB9FB3}"/>
    <hyperlink ref="AI423" r:id="rId445" xr:uid="{65FE5FC1-AD08-4B23-B6F1-207EB5BB229D}"/>
    <hyperlink ref="C560" r:id="rId446" xr:uid="{6A98B650-D062-4F02-8F6D-F2B01C1BE6C3}"/>
    <hyperlink ref="C38" r:id="rId447" xr:uid="{6C847DE7-A3B8-4361-B4B5-B258E42E103A}"/>
    <hyperlink ref="C561" r:id="rId448" xr:uid="{F72D2D86-85D8-4844-AD19-D594237FDF56}"/>
    <hyperlink ref="C52" r:id="rId449" xr:uid="{3D719B0C-D0A1-4FDF-BB51-50BF9A68005C}"/>
    <hyperlink ref="C282" r:id="rId450" xr:uid="{2E1675B6-A541-449E-AA67-295B67599B64}"/>
    <hyperlink ref="C562" r:id="rId451" xr:uid="{C5878904-E14F-412D-9F47-A7E803C02AC2}"/>
    <hyperlink ref="C240" r:id="rId452" xr:uid="{D3E76839-62E1-4DBE-AF5E-166ED54741F8}"/>
    <hyperlink ref="C563" r:id="rId453" xr:uid="{FC6DDBF7-4DCC-4942-9CE9-0A65775303BC}"/>
    <hyperlink ref="C564" r:id="rId454" xr:uid="{CA0BD86E-AD4A-4679-A6D5-1E543EC663F4}"/>
    <hyperlink ref="C565" r:id="rId455" xr:uid="{1ECDCFE2-3752-4F2C-A5B3-4B6E5B8AFE9C}"/>
    <hyperlink ref="C566" r:id="rId456" xr:uid="{48EB3527-7562-4B5C-A3A1-B41014A4CBB4}"/>
  </hyperlinks>
  <pageMargins left="0.7" right="0.7" top="0.75" bottom="0.75" header="0.3" footer="0.3"/>
  <pageSetup paperSize="9" orientation="portrait" r:id="rId457"/>
  <legacyDrawing r:id="rId4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A18" sqref="A18"/>
    </sheetView>
  </sheetViews>
  <sheetFormatPr defaultRowHeight="14.25" x14ac:dyDescent="0.2"/>
  <cols>
    <col min="1" max="1" width="59.375" bestFit="1" customWidth="1"/>
  </cols>
  <sheetData>
    <row r="1" spans="1:10" x14ac:dyDescent="0.2">
      <c r="A1" s="84" t="s">
        <v>2411</v>
      </c>
      <c r="B1" s="85">
        <v>2017</v>
      </c>
      <c r="C1" s="85">
        <v>2018</v>
      </c>
      <c r="D1" s="85">
        <v>2019</v>
      </c>
      <c r="E1" s="85">
        <v>2020</v>
      </c>
      <c r="F1" s="85">
        <v>2021</v>
      </c>
      <c r="G1" s="85">
        <v>2022</v>
      </c>
      <c r="H1" s="86">
        <v>2023</v>
      </c>
      <c r="I1" s="97" t="s">
        <v>2756</v>
      </c>
      <c r="J1" s="87" t="s">
        <v>2412</v>
      </c>
    </row>
    <row r="2" spans="1:10" x14ac:dyDescent="0.2">
      <c r="A2" s="88" t="s">
        <v>2413</v>
      </c>
      <c r="B2" s="4">
        <f>COUNTIFS(Jäsenet!R$5:R1061, 17, Jäsenet!$H$5:$H1061, "K")</f>
        <v>32</v>
      </c>
      <c r="C2" s="4">
        <f>COUNTIFS(Jäsenet!S$5:S1061, 18, Jäsenet!$H$5:$H1061, "K")</f>
        <v>37</v>
      </c>
      <c r="D2" s="4">
        <f>COUNTIFS(Jäsenet!T$5:T1061, 19, Jäsenet!$H$5:$H1061, "K")</f>
        <v>59</v>
      </c>
      <c r="E2" s="4">
        <f>COUNTIFS(Jäsenet!U$5:U1061, 20, Jäsenet!$H$5:$H1061, "K")</f>
        <v>49</v>
      </c>
      <c r="F2" s="4">
        <f>COUNTIFS(Jäsenet!V$5:V1061, 21, Jäsenet!$H$5:$H1061, "K")</f>
        <v>84</v>
      </c>
      <c r="G2" s="4">
        <f>COUNTIFS(Jäsenet!W$5:W1061, 22, Jäsenet!$H$5:$H1061, "K")</f>
        <v>136</v>
      </c>
      <c r="H2" s="4">
        <f>COUNTIFS(Jäsenet!X$5:X1061, 23, Jäsenet!$H$5:$H1061, "K")</f>
        <v>109</v>
      </c>
      <c r="I2" s="4">
        <f>SUM(B2:H2)</f>
        <v>506</v>
      </c>
    </row>
    <row r="3" spans="1:10" x14ac:dyDescent="0.2">
      <c r="A3" t="s">
        <v>2414</v>
      </c>
      <c r="B3" s="4">
        <f>COUNTIFS(Jäsenet!R$5:R1061, 17, Jäsenet!$G$5:$G1061, "V")</f>
        <v>42</v>
      </c>
      <c r="C3" s="4">
        <f>COUNTIFS(Jäsenet!S$5:S1061, 18, Jäsenet!$G$5:$G1061, "V")</f>
        <v>43</v>
      </c>
      <c r="D3" s="4">
        <f>COUNTIFS(Jäsenet!T$5:T1061, 19, Jäsenet!$G$5:$G1061, "V")</f>
        <v>65</v>
      </c>
      <c r="E3" s="4">
        <f>COUNTIFS(Jäsenet!U$5:U1061, 20, Jäsenet!$G$5:$G1061, "V")</f>
        <v>34</v>
      </c>
      <c r="F3" s="4">
        <f>COUNTIFS(Jäsenet!V$5:V1061, 21, Jäsenet!$G$5:$G1061, "V")</f>
        <v>69</v>
      </c>
      <c r="G3" s="4">
        <f>COUNTIFS(Jäsenet!W$5:W1061, 22, Jäsenet!$G$5:$G1061, "V")</f>
        <v>99</v>
      </c>
      <c r="H3" s="4">
        <f>COUNTIFS(Jäsenet!X$5:X1061, 23, Jäsenet!$G$5:$G1061, "V")</f>
        <v>87</v>
      </c>
      <c r="I3" s="4">
        <f>SUM(B3:H3)</f>
        <v>439</v>
      </c>
    </row>
    <row r="4" spans="1:10" x14ac:dyDescent="0.2">
      <c r="A4" s="88"/>
      <c r="B4" s="88"/>
      <c r="C4" s="89"/>
      <c r="D4" s="89"/>
      <c r="E4" s="89"/>
      <c r="F4" s="89"/>
      <c r="G4" s="89"/>
      <c r="H4" s="4"/>
      <c r="I4" s="4"/>
    </row>
    <row r="5" spans="1:10" x14ac:dyDescent="0.2">
      <c r="A5" s="90" t="s">
        <v>2415</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2416</v>
      </c>
      <c r="B6" s="93">
        <f>COUNTIFS(Jäsenet!$H$5:$H$1061, "K", Jäsenet!$R$5:$R$1061, 17)</f>
        <v>32</v>
      </c>
      <c r="C6" s="93">
        <f>COUNTIFS(Jäsenet!$H$5:$H$1061, "K", Jäsenet!$S$5:$S$1061, 18, Jäsenet!$R$5:$R$1061, "")</f>
        <v>25</v>
      </c>
      <c r="D6" s="93">
        <f>COUNTIFS(Jäsenet!$H$5:$H$1061, "K", Jäsenet!$T$5:$T$1061, 19, Jäsenet!$R$5:$R$1061, "", Jäsenet!$S$5:$S$1061, "")</f>
        <v>47</v>
      </c>
      <c r="E6" s="93">
        <f>COUNTIFS(Jäsenet!$H$5:$H$1061, "K", Jäsenet!$U$5:$U$1061, 20, Jäsenet!$R$5:$R$1061, "", Jäsenet!$S$5:$S$1061, "", Jäsenet!$T$5:$T$1061, "")</f>
        <v>29</v>
      </c>
      <c r="F6" s="93">
        <f>COUNTIFS(Jäsenet!$H$5:$H$1061, "K", Jäsenet!$V$5:$V$1061, 21, Jäsenet!$R$5:$R$1061, "", Jäsenet!$S$5:$S$1061, "", Jäsenet!$T$5:$T$1061, "", Jäsenet!$U$5:$U$1061, "")</f>
        <v>53</v>
      </c>
      <c r="G6" s="93">
        <f>COUNTIFS(Jäsenet!$H$5:$H$1061, "K", Jäsenet!$W$5:$W$1061, 22, Jäsenet!$R$5:$R$1061, "", Jäsenet!$S$5:$S$1061, "", Jäsenet!$T$5:$T$1061, "", Jäsenet!$U$5:$U$1061, "", Jäsenet!$V$5:$V$1061, "")</f>
        <v>73</v>
      </c>
      <c r="H6" s="93">
        <f>COUNTIFS(Jäsenet!$H$5:$H$1061, "K", Jäsenet!$X$5:$X$1061, 23, Jäsenet!$R$5:$R$1061, "", Jäsenet!$S$5:$S$1061, "", Jäsenet!$T$5:$T$1061, "", Jäsenet!$U$5:$U$1061, "", Jäsenet!$V$5:$V$1061, "", Jäsenet!$W$5:$W$1061, "")</f>
        <v>61</v>
      </c>
      <c r="I6" s="4">
        <f t="shared" si="1"/>
        <v>320</v>
      </c>
      <c r="J6" s="11"/>
    </row>
    <row r="7" spans="1:10" x14ac:dyDescent="0.2">
      <c r="A7" s="92" t="s">
        <v>2417</v>
      </c>
      <c r="B7" s="93">
        <f>COUNTIFS(Jäsenet!$G$5:$G$1061, "V", Jäsenet!$R$5:$R$1061, 17)</f>
        <v>42</v>
      </c>
      <c r="C7" s="93">
        <f>COUNTIFS(Jäsenet!$G$5:$G$1061, "V", Jäsenet!$S$5:$S$1061, 18, Jäsenet!$R$5:$R$1061, "")</f>
        <v>12</v>
      </c>
      <c r="D7" s="93">
        <f>COUNTIFS(Jäsenet!$G$5:$G$1061, "V", Jäsenet!$T$5:$T$1061, 19, Jäsenet!$R$5:$R$1061, "", Jäsenet!$S$5:$S$1061, "")</f>
        <v>25</v>
      </c>
      <c r="E7" s="93">
        <f>COUNTIFS(Jäsenet!$G$5:$G$1061, "V", Jäsenet!$U$5:$U$1061, 20, Jäsenet!$R$5:$R$1061, "", Jäsenet!$S$5:$S$1061, "", Jäsenet!$T$5:$T$1061, "")</f>
        <v>5</v>
      </c>
      <c r="F7" s="93">
        <f>COUNTIFS(Jäsenet!$G$5:$G$1061, "V", Jäsenet!$V$5:$V$1061, 21, Jäsenet!$R$5:$R$1061, "", Jäsenet!$S$5:$S$1061, "", Jäsenet!$T$5:$T$1061, "", Jäsenet!$U$5:$U$1061, "")</f>
        <v>32</v>
      </c>
      <c r="G7" s="93">
        <f>COUNTIFS(Jäsenet!$G$5:$G$1061, "V", Jäsenet!$W$5:$W$1061, 22, Jäsenet!$R$5:$R$1061, "", Jäsenet!$S$5:$S$1061, "", Jäsenet!$T$5:$T$1061, "", Jäsenet!$U$5:$U$1061, "", Jäsenet!$V$5:$V$1061, "")</f>
        <v>28</v>
      </c>
      <c r="H7" s="93">
        <f>COUNTIFS(Jäsenet!$G$5:$G$1061, "V", Jäsenet!$X$5:$X$1061, 23, Jäsenet!$R$5:$R$1061, "", Jäsenet!$S$5:$S$1061, "", Jäsenet!$T$5:$T$1061, "", Jäsenet!$U$5:$U$1061, "", Jäsenet!$V$5:$V$1061, "", Jäsenet!$W$5:$W$1061, "")</f>
        <v>25</v>
      </c>
      <c r="I7" s="4">
        <f t="shared" si="1"/>
        <v>169</v>
      </c>
      <c r="J7" s="11"/>
    </row>
    <row r="8" spans="1:10" x14ac:dyDescent="0.2">
      <c r="A8" s="11" t="s">
        <v>2418</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2758</v>
      </c>
      <c r="B9" s="94">
        <f>COUNTIFS(Jäsenet!$G$5:$G$1061, "V", Jäsenet!$L$5:$L$1061, "*2017*", Jäsenet!$R$5:$R$1061, "")</f>
        <v>1</v>
      </c>
      <c r="C9" s="94">
        <f>COUNTIFS(Jäsenet!$G$5:$G$1061, "V", Jäsenet!$L$5:$L$1061, "*2018*", Jäsenet!$S$5:$S$1061, "")</f>
        <v>1</v>
      </c>
      <c r="D9" s="94">
        <f>COUNTIFS(Jäsenet!$G$5:$G$1061, "V", Jäsenet!$L$5:$L$1061, "*2019*", Jäsenet!$T$5:$T$1061, "")</f>
        <v>0</v>
      </c>
      <c r="E9" s="94">
        <f>COUNTIFS(Jäsenet!$G$5:$G$1061, "V", Jäsenet!$L$5:$L$1061, "*2020*", Jäsenet!$U$5:$U$1061, "")</f>
        <v>3</v>
      </c>
      <c r="F9" s="94">
        <f>COUNTIFS(Jäsenet!$G$5:$G$1061, "V", Jäsenet!$L$5:$L$1061, "*2021*", Jäsenet!$V$5:$V$1061, "")</f>
        <v>5</v>
      </c>
      <c r="G9" s="94">
        <f>COUNTIFS(Jäsenet!$G$5:$G$1061, "V", Jäsenet!$L$5:$L$1061, "*2022*", Jäsenet!$W$5:$W$1061, "")</f>
        <v>11</v>
      </c>
      <c r="H9" s="94">
        <f>COUNTIFS(Jäsenet!$G$5:$G$1061, "V", Jäsenet!$L$5:$L$1061, "*2023*", Jäsenet!$X$5:$X$1061, "")</f>
        <v>2</v>
      </c>
      <c r="I9" s="4">
        <f t="shared" si="1"/>
        <v>23</v>
      </c>
      <c r="J9" s="11"/>
    </row>
    <row r="10" spans="1:10" x14ac:dyDescent="0.2">
      <c r="A10" s="28" t="s">
        <v>2757</v>
      </c>
      <c r="B10" s="94">
        <f>COUNTIFS(Jäsenet!$G$5:$G$1061, "V", Jäsenet!$L$5:$L$1061, "*2017*", Jäsenet!$R$5:$R$1061, "", Jäsenet!$S$5:$S$1061, "", Jäsenet!$T$5:$T$1061, "", Jäsenet!$U$5:$U$1061, "", Jäsenet!$V$5:$V$1061, "", Jäsenet!$W$5:$W$1061, "", Jäsenet!$X$5:$X$1061, "")</f>
        <v>0</v>
      </c>
      <c r="C10" s="94">
        <f>COUNTIFS(Jäsenet!$G$5:$G$1061, "V", Jäsenet!$L$5:$L$1061, "*2018*", Jäsenet!$R$5:$R$1061, "", Jäsenet!$S$5:$S$1061, "", Jäsenet!$T$5:$T$1061, "", Jäsenet!$U$5:$U$1061, "", Jäsenet!$V$5:$V$1061, "", Jäsenet!$W$5:$W$1061, "", Jäsenet!$X$5:$X$1061, "")</f>
        <v>1</v>
      </c>
      <c r="D10" s="94">
        <f>COUNTIFS(Jäsenet!$G$5:$G$1061, "V", Jäsenet!$L$5:$L$1061, "*2019*", Jäsenet!$R$5:$R$1061, "", Jäsenet!$S$5:$S$1061, "", Jäsenet!$T$5:$T$1061, "", Jäsenet!$U$5:$U$1061, "", Jäsenet!$V$5:$V$1061, "", Jäsenet!$W$5:$W$1061, "", Jäsenet!$X$5:$X$1061, "")</f>
        <v>0</v>
      </c>
      <c r="E10" s="94">
        <f>COUNTIFS(Jäsenet!$G$5:$G$1061, "V", Jäsenet!$L$5:$L$1061, "*2020*", Jäsenet!$R$5:$R$1061, "", Jäsenet!$S$5:$S$1061, "", Jäsenet!$T$5:$T$1061, "", Jäsenet!$U$5:$U$1061, "", Jäsenet!$V$5:$V$1061, "", Jäsenet!$W$5:$W$1061, "", Jäsenet!$X$5:$X$1061, "")</f>
        <v>1</v>
      </c>
      <c r="F10" s="94">
        <f>COUNTIFS(Jäsenet!$G$5:$G$1061, "V", Jäsenet!$L$5:$L$1061, "*2021*", Jäsenet!$R$5:$R$1061, "", Jäsenet!$S$5:$S$1061, "", Jäsenet!$T$5:$T$1061, "", Jäsenet!$U$5:$U$1061, "", Jäsenet!$V$5:$V$1061, "", Jäsenet!$W$5:$W$1061, "", Jäsenet!$X$5:$X$1061, "")</f>
        <v>2</v>
      </c>
      <c r="G10" s="94">
        <f>COUNTIFS(Jäsenet!$G$5:$G$1061, "V", Jäsenet!$L$5:$L$1061, "*2022*", Jäsenet!$R$5:$R$1061, "", Jäsenet!$S$5:$S$1061, "", Jäsenet!$T$5:$T$1061, "", Jäsenet!$U$5:$U$1061, "", Jäsenet!$V$5:$V$1061, "", Jäsenet!$W$5:$W$1061, "", Jäsenet!$X$5:$X$1061, "")</f>
        <v>5</v>
      </c>
      <c r="H10" s="94">
        <f>COUNTIFS(Jäsenet!$G$5:$G$1061, "V", Jäsenet!$L$5:$L$1061, "*2023*", Jäsenet!$R$5:$R$1061, "", Jäsenet!$S$5:$S$1061, "", Jäsenet!$T$5:$T$1061, "", Jäsenet!$U$5:$U$1061, "", Jäsenet!$V$5:$V$1061, "", Jäsenet!$W$5:$W$1061, "", Jäsenet!$X$5:$X$1061, "")</f>
        <v>2</v>
      </c>
      <c r="I10" s="4">
        <f t="shared" ref="I10" si="3">SUM(B10:H10)</f>
        <v>11</v>
      </c>
      <c r="J10" s="11"/>
    </row>
    <row r="11" spans="1:10" x14ac:dyDescent="0.2">
      <c r="A11" s="28" t="s">
        <v>2759</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2760</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2764</v>
      </c>
      <c r="B13" s="94"/>
      <c r="C13" s="94"/>
      <c r="D13" s="94"/>
      <c r="E13" s="94"/>
      <c r="F13" s="94"/>
      <c r="G13" s="94"/>
      <c r="H13" s="94"/>
      <c r="I13" s="4"/>
      <c r="J13" s="11"/>
    </row>
    <row r="14" spans="1:10" x14ac:dyDescent="0.2">
      <c r="A14" s="28" t="s">
        <v>2763</v>
      </c>
      <c r="B14" s="94"/>
      <c r="C14" s="94"/>
      <c r="D14" s="94"/>
      <c r="E14" s="94"/>
      <c r="F14" s="94"/>
      <c r="G14" s="94"/>
      <c r="H14" s="94"/>
      <c r="I14" s="4"/>
      <c r="J14" s="11"/>
    </row>
    <row r="15" spans="1:10" x14ac:dyDescent="0.2">
      <c r="A15" s="28" t="s">
        <v>2765</v>
      </c>
      <c r="B15" s="94"/>
      <c r="C15" s="94"/>
      <c r="D15" s="94"/>
      <c r="E15" s="94"/>
      <c r="F15" s="94"/>
      <c r="G15" s="94"/>
      <c r="H15" s="94"/>
      <c r="I15" s="4"/>
      <c r="J15" s="11"/>
    </row>
    <row r="16" spans="1:10" x14ac:dyDescent="0.2">
      <c r="A16" s="11" t="s">
        <v>2419</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2761</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2762</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31" priority="5" operator="equal">
      <formula>"x"</formula>
    </cfRule>
  </conditionalFormatting>
  <conditionalFormatting sqref="B1:G1">
    <cfRule type="cellIs" dxfId="30" priority="16" operator="equal">
      <formula>"x"</formula>
    </cfRule>
  </conditionalFormatting>
  <conditionalFormatting sqref="B7:G8">
    <cfRule type="cellIs" dxfId="29" priority="11" operator="equal">
      <formula>"x"</formula>
    </cfRule>
  </conditionalFormatting>
  <conditionalFormatting sqref="C4:G6">
    <cfRule type="cellIs" dxfId="28" priority="6" operator="equal">
      <formula>"x"</formula>
    </cfRule>
  </conditionalFormatting>
  <conditionalFormatting sqref="D2:G2 F3:G3">
    <cfRule type="cellIs" dxfId="27" priority="19" operator="equal">
      <formula>"x"</formula>
    </cfRule>
  </conditionalFormatting>
  <conditionalFormatting sqref="H5:H8">
    <cfRule type="cellIs" dxfId="26" priority="17" operator="equal">
      <formula>"x"</formula>
    </cfRule>
  </conditionalFormatting>
  <conditionalFormatting sqref="H1:I3">
    <cfRule type="cellIs" dxfId="25" priority="18" operator="equal">
      <formula>"x"</formula>
    </cfRule>
  </conditionalFormatting>
  <conditionalFormatting sqref="I5:I18">
    <cfRule type="cellIs" dxfId="24"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28"/>
  <sheetViews>
    <sheetView workbookViewId="0">
      <pane xSplit="3" ySplit="3" topLeftCell="D698" activePane="bottomRight" state="frozen"/>
      <selection activeCell="H7" sqref="H7"/>
      <selection pane="topRight" activeCell="H7" sqref="H7"/>
      <selection pane="bottomLeft" activeCell="H7" sqref="H7"/>
      <selection pane="bottomRight" activeCell="A709" sqref="A709:XFD709"/>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1097</v>
      </c>
      <c r="B1" s="11"/>
      <c r="C1" s="11"/>
      <c r="D1" s="11"/>
      <c r="E1" s="42"/>
      <c r="F1" s="11"/>
      <c r="G1" s="11"/>
      <c r="H1" s="66" t="s">
        <v>1708</v>
      </c>
    </row>
    <row r="2" spans="1:9" ht="15" x14ac:dyDescent="0.25">
      <c r="A2" s="11"/>
      <c r="B2" s="11"/>
      <c r="C2" s="11"/>
      <c r="D2" s="11">
        <f>COUNTA(D4:D966)</f>
        <v>682</v>
      </c>
      <c r="E2" s="42"/>
      <c r="F2" s="11"/>
      <c r="G2" s="11"/>
      <c r="H2" s="66"/>
    </row>
    <row r="3" spans="1:9" ht="15" x14ac:dyDescent="0.25">
      <c r="A3" s="12" t="s">
        <v>3</v>
      </c>
      <c r="B3" s="12" t="s">
        <v>2</v>
      </c>
      <c r="C3" s="12" t="s">
        <v>224</v>
      </c>
      <c r="D3" s="12" t="s">
        <v>547</v>
      </c>
      <c r="E3" s="43" t="s">
        <v>650</v>
      </c>
      <c r="F3" s="12" t="s">
        <v>548</v>
      </c>
      <c r="G3" s="12" t="s">
        <v>223</v>
      </c>
      <c r="H3" s="66" t="s">
        <v>2967</v>
      </c>
      <c r="I3" s="66"/>
    </row>
    <row r="4" spans="1:9" x14ac:dyDescent="0.2">
      <c r="A4" s="11" t="str">
        <f t="shared" ref="A4:A35" si="0">IF(ISERR(FIND(" ",C4)),"",LEFT(C4,FIND(" ",C4)-1))</f>
        <v>Kristina</v>
      </c>
      <c r="B4" s="11" t="str">
        <f t="shared" ref="B4:B25" si="1">TRIM(RIGHT(SUBSTITUTE(C4," ",REPT(" ",LEN(C4))),LEN(C4)))</f>
        <v>Solja</v>
      </c>
      <c r="C4" s="11" t="s">
        <v>885</v>
      </c>
      <c r="D4" s="50" t="s">
        <v>886</v>
      </c>
      <c r="E4" s="44">
        <v>42957</v>
      </c>
      <c r="F4" s="11" t="s">
        <v>649</v>
      </c>
      <c r="G4" s="11"/>
      <c r="H4" s="5" t="s">
        <v>504</v>
      </c>
    </row>
    <row r="5" spans="1:9" x14ac:dyDescent="0.2">
      <c r="A5" s="11" t="str">
        <f t="shared" si="0"/>
        <v>Tomi</v>
      </c>
      <c r="B5" s="11" t="str">
        <f t="shared" si="1"/>
        <v>Rantamäki</v>
      </c>
      <c r="C5" s="11" t="s">
        <v>606</v>
      </c>
      <c r="D5" t="s">
        <v>568</v>
      </c>
      <c r="E5" s="44">
        <v>42964</v>
      </c>
      <c r="F5" s="11" t="s">
        <v>649</v>
      </c>
      <c r="G5" s="11"/>
      <c r="H5" s="5" t="s">
        <v>504</v>
      </c>
    </row>
    <row r="6" spans="1:9" x14ac:dyDescent="0.2">
      <c r="A6" s="11" t="str">
        <f t="shared" si="0"/>
        <v>Jori</v>
      </c>
      <c r="B6" s="11" t="str">
        <f t="shared" si="1"/>
        <v>Rintahaka</v>
      </c>
      <c r="C6" s="11" t="s">
        <v>607</v>
      </c>
      <c r="D6" t="s">
        <v>569</v>
      </c>
      <c r="E6" s="44">
        <v>42965</v>
      </c>
      <c r="F6" s="11" t="s">
        <v>649</v>
      </c>
      <c r="G6" s="11"/>
      <c r="H6" s="5" t="s">
        <v>504</v>
      </c>
    </row>
    <row r="7" spans="1:9" x14ac:dyDescent="0.2">
      <c r="A7" s="11" t="str">
        <f t="shared" si="0"/>
        <v>Otso</v>
      </c>
      <c r="B7" s="11" t="str">
        <f t="shared" si="1"/>
        <v>Mursula</v>
      </c>
      <c r="C7" s="11" t="s">
        <v>608</v>
      </c>
      <c r="D7" t="s">
        <v>570</v>
      </c>
      <c r="E7" s="44">
        <v>42965</v>
      </c>
      <c r="F7" s="11" t="s">
        <v>649</v>
      </c>
      <c r="G7" s="11"/>
      <c r="H7" s="5" t="s">
        <v>504</v>
      </c>
    </row>
    <row r="8" spans="1:9" x14ac:dyDescent="0.2">
      <c r="A8" s="11" t="str">
        <f t="shared" si="0"/>
        <v>Mika</v>
      </c>
      <c r="B8" s="11" t="str">
        <f t="shared" si="1"/>
        <v>Määttä</v>
      </c>
      <c r="C8" s="11" t="s">
        <v>609</v>
      </c>
      <c r="D8" t="s">
        <v>571</v>
      </c>
      <c r="E8" s="44">
        <v>42973</v>
      </c>
      <c r="F8" s="11" t="s">
        <v>649</v>
      </c>
      <c r="G8" s="11"/>
      <c r="H8" s="5" t="s">
        <v>504</v>
      </c>
    </row>
    <row r="9" spans="1:9" x14ac:dyDescent="0.2">
      <c r="A9" s="11" t="str">
        <f t="shared" si="0"/>
        <v>Jussi</v>
      </c>
      <c r="B9" s="11" t="str">
        <f t="shared" si="1"/>
        <v>Saarivuori</v>
      </c>
      <c r="C9" s="8" t="s">
        <v>612</v>
      </c>
      <c r="D9" t="s">
        <v>572</v>
      </c>
      <c r="E9" s="44">
        <v>42979</v>
      </c>
      <c r="F9" s="11" t="s">
        <v>649</v>
      </c>
      <c r="G9" s="11"/>
      <c r="H9" s="5" t="s">
        <v>504</v>
      </c>
    </row>
    <row r="10" spans="1:9" x14ac:dyDescent="0.2">
      <c r="A10" s="11" t="str">
        <f t="shared" si="0"/>
        <v>Anni</v>
      </c>
      <c r="B10" s="11" t="str">
        <f t="shared" si="1"/>
        <v>Lehikoinen</v>
      </c>
      <c r="C10" s="8" t="s">
        <v>610</v>
      </c>
      <c r="D10" s="50" t="s">
        <v>2890</v>
      </c>
      <c r="E10" s="44">
        <v>42979</v>
      </c>
      <c r="F10" s="11" t="s">
        <v>649</v>
      </c>
      <c r="G10" s="11"/>
      <c r="H10" s="5" t="s">
        <v>504</v>
      </c>
    </row>
    <row r="11" spans="1:9" x14ac:dyDescent="0.2">
      <c r="A11" s="11" t="str">
        <f t="shared" si="0"/>
        <v>Niina</v>
      </c>
      <c r="B11" s="11" t="str">
        <f t="shared" si="1"/>
        <v>Saxlund</v>
      </c>
      <c r="C11" s="8" t="s">
        <v>611</v>
      </c>
      <c r="D11" t="s">
        <v>573</v>
      </c>
      <c r="E11" s="44">
        <v>42979</v>
      </c>
      <c r="F11" s="11" t="s">
        <v>649</v>
      </c>
      <c r="G11" s="59" t="s">
        <v>1303</v>
      </c>
      <c r="H11" s="5" t="s">
        <v>504</v>
      </c>
    </row>
    <row r="12" spans="1:9" x14ac:dyDescent="0.2">
      <c r="A12" s="11" t="str">
        <f t="shared" si="0"/>
        <v>R</v>
      </c>
      <c r="B12" s="11" t="str">
        <f t="shared" si="1"/>
        <v>H</v>
      </c>
      <c r="C12" s="8" t="s">
        <v>3260</v>
      </c>
      <c r="E12" s="44">
        <v>42982</v>
      </c>
      <c r="F12" s="11" t="s">
        <v>649</v>
      </c>
      <c r="G12" s="11" t="s">
        <v>3259</v>
      </c>
      <c r="H12" s="5" t="s">
        <v>504</v>
      </c>
    </row>
    <row r="13" spans="1:9" x14ac:dyDescent="0.2">
      <c r="A13" s="11" t="str">
        <f t="shared" si="0"/>
        <v>A</v>
      </c>
      <c r="B13" s="11" t="str">
        <f t="shared" si="1"/>
        <v>J</v>
      </c>
      <c r="C13" s="8" t="s">
        <v>3261</v>
      </c>
      <c r="E13" s="44">
        <v>42983</v>
      </c>
      <c r="F13" s="11" t="s">
        <v>649</v>
      </c>
      <c r="G13" s="11"/>
      <c r="H13" s="5" t="s">
        <v>504</v>
      </c>
    </row>
    <row r="14" spans="1:9" x14ac:dyDescent="0.2">
      <c r="A14" s="11" t="str">
        <f t="shared" si="0"/>
        <v>Vanessa</v>
      </c>
      <c r="B14" s="11" t="str">
        <f t="shared" si="1"/>
        <v>Ekman</v>
      </c>
      <c r="C14" s="8" t="s">
        <v>613</v>
      </c>
      <c r="D14" t="s">
        <v>574</v>
      </c>
      <c r="E14" s="44">
        <v>42983</v>
      </c>
      <c r="F14" s="11" t="s">
        <v>649</v>
      </c>
      <c r="G14" s="11"/>
      <c r="H14" s="5" t="s">
        <v>504</v>
      </c>
    </row>
    <row r="15" spans="1:9" x14ac:dyDescent="0.2">
      <c r="A15" s="11" t="str">
        <f t="shared" si="0"/>
        <v>Aurea</v>
      </c>
      <c r="B15" s="11" t="str">
        <f t="shared" si="1"/>
        <v>Summala</v>
      </c>
      <c r="C15" s="8" t="s">
        <v>614</v>
      </c>
      <c r="D15" t="s">
        <v>575</v>
      </c>
      <c r="E15" s="44">
        <v>42984</v>
      </c>
      <c r="F15" s="11" t="s">
        <v>649</v>
      </c>
      <c r="G15" s="11"/>
      <c r="H15" s="5" t="s">
        <v>504</v>
      </c>
    </row>
    <row r="16" spans="1:9" x14ac:dyDescent="0.2">
      <c r="A16" s="11" t="str">
        <f t="shared" si="0"/>
        <v>Aki</v>
      </c>
      <c r="B16" s="11" t="str">
        <f t="shared" si="1"/>
        <v>Taimi</v>
      </c>
      <c r="C16" s="8" t="s">
        <v>2117</v>
      </c>
      <c r="D16" t="s">
        <v>576</v>
      </c>
      <c r="E16" s="44">
        <v>42984</v>
      </c>
      <c r="F16" s="11" t="s">
        <v>649</v>
      </c>
      <c r="G16" s="11"/>
      <c r="H16" s="5" t="s">
        <v>504</v>
      </c>
    </row>
    <row r="17" spans="1:8" x14ac:dyDescent="0.2">
      <c r="A17" s="11" t="str">
        <f t="shared" si="0"/>
        <v>L</v>
      </c>
      <c r="B17" s="11" t="str">
        <f t="shared" si="1"/>
        <v>S</v>
      </c>
      <c r="C17" s="8" t="s">
        <v>3262</v>
      </c>
      <c r="E17" s="44">
        <v>42986</v>
      </c>
      <c r="F17" s="11" t="s">
        <v>649</v>
      </c>
      <c r="G17" s="11"/>
      <c r="H17" s="5" t="s">
        <v>504</v>
      </c>
    </row>
    <row r="18" spans="1:8" x14ac:dyDescent="0.2">
      <c r="A18" s="11" t="str">
        <f t="shared" si="0"/>
        <v>Joachim</v>
      </c>
      <c r="B18" s="11" t="str">
        <f t="shared" si="1"/>
        <v>Silfvernagel</v>
      </c>
      <c r="C18" s="8" t="s">
        <v>615</v>
      </c>
      <c r="D18" t="s">
        <v>577</v>
      </c>
      <c r="E18" s="44">
        <v>42986</v>
      </c>
      <c r="F18" s="11" t="s">
        <v>649</v>
      </c>
      <c r="G18" s="11"/>
      <c r="H18" s="5" t="s">
        <v>504</v>
      </c>
    </row>
    <row r="19" spans="1:8" x14ac:dyDescent="0.2">
      <c r="A19" s="11" t="str">
        <f t="shared" si="0"/>
        <v>Rami</v>
      </c>
      <c r="B19" s="11" t="str">
        <f t="shared" si="1"/>
        <v>Kurimo</v>
      </c>
      <c r="C19" s="11" t="s">
        <v>602</v>
      </c>
      <c r="D19" s="50" t="s">
        <v>2809</v>
      </c>
      <c r="E19" s="44">
        <v>42989</v>
      </c>
      <c r="F19" s="11" t="s">
        <v>649</v>
      </c>
      <c r="G19" s="11"/>
      <c r="H19" s="5" t="s">
        <v>504</v>
      </c>
    </row>
    <row r="20" spans="1:8" x14ac:dyDescent="0.2">
      <c r="A20" s="11" t="str">
        <f t="shared" si="0"/>
        <v>Aino</v>
      </c>
      <c r="B20" s="11" t="str">
        <f t="shared" si="1"/>
        <v>Hausen</v>
      </c>
      <c r="C20" s="8" t="s">
        <v>616</v>
      </c>
      <c r="D20" t="s">
        <v>578</v>
      </c>
      <c r="E20" s="44">
        <v>42990</v>
      </c>
      <c r="F20" s="11" t="s">
        <v>649</v>
      </c>
      <c r="G20" s="11"/>
      <c r="H20" s="5" t="s">
        <v>504</v>
      </c>
    </row>
    <row r="21" spans="1:8" x14ac:dyDescent="0.2">
      <c r="A21" s="11" t="str">
        <f t="shared" si="0"/>
        <v>Päivi</v>
      </c>
      <c r="B21" s="11" t="str">
        <f t="shared" si="1"/>
        <v>Takala</v>
      </c>
      <c r="C21" s="8" t="s">
        <v>617</v>
      </c>
      <c r="D21" t="s">
        <v>579</v>
      </c>
      <c r="E21" s="44">
        <v>42990</v>
      </c>
      <c r="F21" s="11" t="s">
        <v>649</v>
      </c>
      <c r="G21" s="11"/>
      <c r="H21" s="5" t="s">
        <v>504</v>
      </c>
    </row>
    <row r="22" spans="1:8" x14ac:dyDescent="0.2">
      <c r="A22" s="11" t="str">
        <f t="shared" si="0"/>
        <v>Teemu</v>
      </c>
      <c r="B22" s="11" t="str">
        <f t="shared" si="1"/>
        <v>Korkiavuori</v>
      </c>
      <c r="C22" s="8" t="s">
        <v>618</v>
      </c>
      <c r="D22" t="s">
        <v>580</v>
      </c>
      <c r="E22" s="44">
        <v>42992</v>
      </c>
      <c r="F22" s="11" t="s">
        <v>649</v>
      </c>
      <c r="G22" s="11"/>
      <c r="H22" s="5" t="s">
        <v>504</v>
      </c>
    </row>
    <row r="23" spans="1:8" x14ac:dyDescent="0.2">
      <c r="A23" s="11" t="str">
        <f t="shared" si="0"/>
        <v>Henry</v>
      </c>
      <c r="B23" s="11" t="str">
        <f t="shared" si="1"/>
        <v>Okpulu</v>
      </c>
      <c r="C23" s="8" t="s">
        <v>619</v>
      </c>
      <c r="D23" t="s">
        <v>581</v>
      </c>
      <c r="E23" s="44">
        <v>42992</v>
      </c>
      <c r="F23" s="11" t="s">
        <v>649</v>
      </c>
      <c r="G23" s="11"/>
      <c r="H23" s="5" t="s">
        <v>504</v>
      </c>
    </row>
    <row r="24" spans="1:8" x14ac:dyDescent="0.2">
      <c r="A24" s="11" t="str">
        <f t="shared" si="0"/>
        <v>Joni</v>
      </c>
      <c r="B24" s="11" t="str">
        <f t="shared" si="1"/>
        <v>Pakarinen</v>
      </c>
      <c r="C24" s="8" t="s">
        <v>620</v>
      </c>
      <c r="D24" t="s">
        <v>582</v>
      </c>
      <c r="E24" s="44">
        <v>42995</v>
      </c>
      <c r="F24" s="11" t="s">
        <v>649</v>
      </c>
      <c r="G24" s="11"/>
      <c r="H24" s="5" t="s">
        <v>504</v>
      </c>
    </row>
    <row r="25" spans="1:8" x14ac:dyDescent="0.2">
      <c r="A25" s="11" t="str">
        <f t="shared" si="0"/>
        <v>Anton</v>
      </c>
      <c r="B25" s="11" t="str">
        <f t="shared" si="1"/>
        <v>Kunnari</v>
      </c>
      <c r="C25" s="8" t="s">
        <v>621</v>
      </c>
      <c r="D25" t="s">
        <v>583</v>
      </c>
      <c r="E25" s="44">
        <v>42995</v>
      </c>
      <c r="F25" s="11" t="s">
        <v>649</v>
      </c>
      <c r="G25" s="11"/>
      <c r="H25" s="5" t="s">
        <v>504</v>
      </c>
    </row>
    <row r="26" spans="1:8" x14ac:dyDescent="0.2">
      <c r="A26" s="11" t="str">
        <f t="shared" si="0"/>
        <v>A</v>
      </c>
      <c r="B26" s="11" t="s">
        <v>622</v>
      </c>
      <c r="C26" s="8" t="s">
        <v>3263</v>
      </c>
      <c r="E26" s="44">
        <v>42996</v>
      </c>
      <c r="F26" s="11" t="s">
        <v>649</v>
      </c>
      <c r="G26" s="11"/>
      <c r="H26" s="5" t="s">
        <v>504</v>
      </c>
    </row>
    <row r="27" spans="1:8" x14ac:dyDescent="0.2">
      <c r="A27" s="11" t="str">
        <f t="shared" si="0"/>
        <v>Anna</v>
      </c>
      <c r="B27" s="11" t="str">
        <f t="shared" ref="B27:B46" si="2">TRIM(RIGHT(SUBSTITUTE(C27," ",REPT(" ",LEN(C27))),LEN(C27)))</f>
        <v>Noro</v>
      </c>
      <c r="C27" s="8" t="s">
        <v>623</v>
      </c>
      <c r="D27" t="s">
        <v>584</v>
      </c>
      <c r="E27" s="44">
        <v>42996</v>
      </c>
      <c r="F27" s="11" t="s">
        <v>649</v>
      </c>
      <c r="G27" s="11"/>
      <c r="H27" s="5" t="s">
        <v>504</v>
      </c>
    </row>
    <row r="28" spans="1:8" x14ac:dyDescent="0.2">
      <c r="A28" s="11" t="str">
        <f t="shared" si="0"/>
        <v>Elias</v>
      </c>
      <c r="B28" s="11" t="str">
        <f t="shared" si="2"/>
        <v>Saarimäki</v>
      </c>
      <c r="C28" s="8" t="s">
        <v>624</v>
      </c>
      <c r="D28" t="s">
        <v>585</v>
      </c>
      <c r="E28" s="44">
        <v>42996</v>
      </c>
      <c r="F28" s="11" t="s">
        <v>649</v>
      </c>
      <c r="G28" s="11"/>
      <c r="H28" s="5" t="s">
        <v>504</v>
      </c>
    </row>
    <row r="29" spans="1:8" x14ac:dyDescent="0.2">
      <c r="A29" s="11" t="str">
        <f t="shared" si="0"/>
        <v>Petri</v>
      </c>
      <c r="B29" s="11" t="str">
        <f t="shared" si="2"/>
        <v>Hiekkaranta</v>
      </c>
      <c r="C29" s="8" t="s">
        <v>625</v>
      </c>
      <c r="D29" t="s">
        <v>586</v>
      </c>
      <c r="E29" s="44">
        <v>42996</v>
      </c>
      <c r="F29" s="11" t="s">
        <v>649</v>
      </c>
      <c r="G29" s="11"/>
      <c r="H29" s="5" t="s">
        <v>504</v>
      </c>
    </row>
    <row r="30" spans="1:8" x14ac:dyDescent="0.2">
      <c r="A30" s="11" t="str">
        <f t="shared" si="0"/>
        <v>Hanna</v>
      </c>
      <c r="B30" s="11" t="str">
        <f t="shared" si="2"/>
        <v>Tokola</v>
      </c>
      <c r="C30" s="8" t="s">
        <v>626</v>
      </c>
      <c r="D30" t="s">
        <v>587</v>
      </c>
      <c r="E30" s="44">
        <v>42996</v>
      </c>
      <c r="F30" s="11" t="s">
        <v>649</v>
      </c>
      <c r="G30" s="11"/>
      <c r="H30" s="5" t="s">
        <v>504</v>
      </c>
    </row>
    <row r="31" spans="1:8" x14ac:dyDescent="0.2">
      <c r="A31" s="11" t="str">
        <f t="shared" si="0"/>
        <v>Paula</v>
      </c>
      <c r="B31" s="11" t="str">
        <f t="shared" si="2"/>
        <v>Partanen</v>
      </c>
      <c r="C31" s="8" t="s">
        <v>627</v>
      </c>
      <c r="D31" t="s">
        <v>588</v>
      </c>
      <c r="E31" s="44">
        <v>42997</v>
      </c>
      <c r="F31" s="11" t="s">
        <v>649</v>
      </c>
      <c r="G31" s="11"/>
      <c r="H31" s="5" t="s">
        <v>504</v>
      </c>
    </row>
    <row r="32" spans="1:8" x14ac:dyDescent="0.2">
      <c r="A32" s="11" t="str">
        <f t="shared" si="0"/>
        <v>Felix</v>
      </c>
      <c r="B32" s="11" t="str">
        <f t="shared" si="2"/>
        <v>Siebenhuehner</v>
      </c>
      <c r="C32" s="8" t="s">
        <v>628</v>
      </c>
      <c r="D32" t="s">
        <v>589</v>
      </c>
      <c r="E32" s="44">
        <v>42997</v>
      </c>
      <c r="F32" s="11" t="s">
        <v>649</v>
      </c>
      <c r="G32" s="11"/>
      <c r="H32" s="5" t="s">
        <v>504</v>
      </c>
    </row>
    <row r="33" spans="1:8" x14ac:dyDescent="0.2">
      <c r="A33" s="11" t="str">
        <f t="shared" si="0"/>
        <v>J</v>
      </c>
      <c r="B33" s="11" t="str">
        <f t="shared" si="2"/>
        <v>H</v>
      </c>
      <c r="C33" s="8" t="s">
        <v>3264</v>
      </c>
      <c r="E33" s="44">
        <v>42997</v>
      </c>
      <c r="F33" s="11" t="s">
        <v>649</v>
      </c>
      <c r="G33" s="11"/>
      <c r="H33" s="5" t="s">
        <v>504</v>
      </c>
    </row>
    <row r="34" spans="1:8" x14ac:dyDescent="0.2">
      <c r="A34" s="11" t="str">
        <f t="shared" si="0"/>
        <v>Sandra</v>
      </c>
      <c r="B34" s="11" t="str">
        <f t="shared" si="2"/>
        <v>Manninen</v>
      </c>
      <c r="C34" s="8" t="s">
        <v>629</v>
      </c>
      <c r="D34" t="s">
        <v>590</v>
      </c>
      <c r="E34" s="44">
        <v>42997</v>
      </c>
      <c r="F34" s="11" t="s">
        <v>649</v>
      </c>
      <c r="G34" s="11"/>
      <c r="H34" s="5" t="s">
        <v>504</v>
      </c>
    </row>
    <row r="35" spans="1:8" x14ac:dyDescent="0.2">
      <c r="A35" s="11" t="str">
        <f t="shared" si="0"/>
        <v>Juho</v>
      </c>
      <c r="B35" s="11" t="str">
        <f t="shared" si="2"/>
        <v>Vuori</v>
      </c>
      <c r="C35" s="8" t="s">
        <v>630</v>
      </c>
      <c r="D35" t="s">
        <v>591</v>
      </c>
      <c r="E35" s="44">
        <v>42997</v>
      </c>
      <c r="F35" s="11" t="s">
        <v>649</v>
      </c>
      <c r="G35" s="11"/>
      <c r="H35" s="5" t="s">
        <v>504</v>
      </c>
    </row>
    <row r="36" spans="1:8" x14ac:dyDescent="0.2">
      <c r="A36" s="11" t="str">
        <f t="shared" ref="A36:A67" si="3">IF(ISERR(FIND(" ",C36)),"",LEFT(C36,FIND(" ",C36)-1))</f>
        <v>Petteri</v>
      </c>
      <c r="B36" s="11" t="str">
        <f t="shared" si="2"/>
        <v>Laine</v>
      </c>
      <c r="C36" s="8" t="s">
        <v>631</v>
      </c>
      <c r="D36" t="s">
        <v>592</v>
      </c>
      <c r="E36" s="44">
        <v>42998</v>
      </c>
      <c r="F36" s="11" t="s">
        <v>649</v>
      </c>
      <c r="G36" s="11"/>
      <c r="H36" s="5" t="s">
        <v>504</v>
      </c>
    </row>
    <row r="37" spans="1:8" x14ac:dyDescent="0.2">
      <c r="A37" s="11" t="str">
        <f t="shared" si="3"/>
        <v>Olli-Pekka</v>
      </c>
      <c r="B37" s="11" t="str">
        <f t="shared" si="2"/>
        <v>Haataja</v>
      </c>
      <c r="C37" s="8" t="s">
        <v>632</v>
      </c>
      <c r="D37" t="s">
        <v>593</v>
      </c>
      <c r="E37" s="44">
        <v>42998</v>
      </c>
      <c r="F37" s="11" t="s">
        <v>649</v>
      </c>
      <c r="G37" s="11"/>
      <c r="H37" s="5" t="s">
        <v>504</v>
      </c>
    </row>
    <row r="38" spans="1:8" x14ac:dyDescent="0.2">
      <c r="A38" s="11" t="str">
        <f t="shared" si="3"/>
        <v>K</v>
      </c>
      <c r="B38" s="11" t="str">
        <f t="shared" si="2"/>
        <v>M</v>
      </c>
      <c r="C38" s="8" t="s">
        <v>2947</v>
      </c>
      <c r="E38" s="44">
        <v>42998</v>
      </c>
      <c r="F38" s="11" t="s">
        <v>649</v>
      </c>
      <c r="G38" s="11"/>
      <c r="H38" s="5" t="s">
        <v>504</v>
      </c>
    </row>
    <row r="39" spans="1:8" x14ac:dyDescent="0.2">
      <c r="A39" s="11" t="str">
        <f t="shared" si="3"/>
        <v>Minna</v>
      </c>
      <c r="B39" s="11" t="str">
        <f t="shared" si="2"/>
        <v>Pyhälä</v>
      </c>
      <c r="C39" s="8" t="s">
        <v>633</v>
      </c>
      <c r="D39" t="s">
        <v>594</v>
      </c>
      <c r="E39" s="44">
        <v>42998</v>
      </c>
      <c r="F39" s="11" t="s">
        <v>649</v>
      </c>
      <c r="G39" s="11"/>
      <c r="H39" s="5" t="s">
        <v>504</v>
      </c>
    </row>
    <row r="40" spans="1:8" x14ac:dyDescent="0.2">
      <c r="A40" s="11" t="str">
        <f t="shared" si="3"/>
        <v>Hanna</v>
      </c>
      <c r="B40" s="11" t="str">
        <f t="shared" si="2"/>
        <v>Nikkola</v>
      </c>
      <c r="C40" s="8" t="s">
        <v>634</v>
      </c>
      <c r="D40" t="s">
        <v>595</v>
      </c>
      <c r="E40" s="44">
        <v>42998</v>
      </c>
      <c r="F40" s="11" t="s">
        <v>649</v>
      </c>
      <c r="G40" s="11"/>
      <c r="H40" s="5" t="s">
        <v>504</v>
      </c>
    </row>
    <row r="41" spans="1:8" x14ac:dyDescent="0.2">
      <c r="A41" s="11" t="str">
        <f t="shared" si="3"/>
        <v>Kristian</v>
      </c>
      <c r="B41" s="11" t="str">
        <f t="shared" si="2"/>
        <v>Yanchukovich</v>
      </c>
      <c r="C41" s="8" t="s">
        <v>635</v>
      </c>
      <c r="D41" t="s">
        <v>596</v>
      </c>
      <c r="E41" s="44">
        <v>42998</v>
      </c>
      <c r="F41" s="11" t="s">
        <v>649</v>
      </c>
      <c r="G41" s="9" t="s">
        <v>638</v>
      </c>
      <c r="H41" s="5" t="s">
        <v>504</v>
      </c>
    </row>
    <row r="42" spans="1:8" x14ac:dyDescent="0.2">
      <c r="A42" s="11" t="str">
        <f t="shared" si="3"/>
        <v>Tomas</v>
      </c>
      <c r="B42" s="11" t="str">
        <f t="shared" si="2"/>
        <v>Kukkonen</v>
      </c>
      <c r="C42" s="8" t="s">
        <v>636</v>
      </c>
      <c r="D42" t="s">
        <v>597</v>
      </c>
      <c r="E42" s="44">
        <v>42998</v>
      </c>
      <c r="F42" s="11" t="s">
        <v>649</v>
      </c>
      <c r="G42" s="11"/>
      <c r="H42" s="5" t="s">
        <v>504</v>
      </c>
    </row>
    <row r="43" spans="1:8" x14ac:dyDescent="0.2">
      <c r="A43" s="11" t="str">
        <f t="shared" si="3"/>
        <v>Antti</v>
      </c>
      <c r="B43" s="11" t="str">
        <f t="shared" si="2"/>
        <v>Laurila</v>
      </c>
      <c r="C43" s="8" t="s">
        <v>637</v>
      </c>
      <c r="D43" t="s">
        <v>598</v>
      </c>
      <c r="E43" s="44">
        <v>42998</v>
      </c>
      <c r="F43" s="11" t="s">
        <v>649</v>
      </c>
      <c r="G43" s="11"/>
      <c r="H43" s="5" t="s">
        <v>504</v>
      </c>
    </row>
    <row r="44" spans="1:8" x14ac:dyDescent="0.2">
      <c r="A44" s="11" t="str">
        <f t="shared" si="3"/>
        <v>Heidi</v>
      </c>
      <c r="B44" s="11" t="str">
        <f t="shared" si="2"/>
        <v>Rintahaka</v>
      </c>
      <c r="C44" s="8" t="s">
        <v>956</v>
      </c>
      <c r="D44" t="s">
        <v>599</v>
      </c>
      <c r="E44" s="44">
        <v>42998</v>
      </c>
      <c r="F44" s="11" t="s">
        <v>649</v>
      </c>
      <c r="G44" s="11"/>
      <c r="H44" s="5" t="s">
        <v>504</v>
      </c>
    </row>
    <row r="45" spans="1:8" x14ac:dyDescent="0.2">
      <c r="A45" s="11" t="str">
        <f t="shared" si="3"/>
        <v>Tuomas</v>
      </c>
      <c r="B45" s="11" t="str">
        <f t="shared" si="2"/>
        <v>Kvist</v>
      </c>
      <c r="C45" s="8" t="s">
        <v>757</v>
      </c>
      <c r="D45" t="s">
        <v>755</v>
      </c>
      <c r="E45" s="44">
        <v>42998</v>
      </c>
      <c r="F45" s="11" t="s">
        <v>649</v>
      </c>
      <c r="G45" s="11" t="s">
        <v>756</v>
      </c>
      <c r="H45" s="5" t="s">
        <v>504</v>
      </c>
    </row>
    <row r="46" spans="1:8" x14ac:dyDescent="0.2">
      <c r="A46" t="str">
        <f t="shared" si="3"/>
        <v>Sari</v>
      </c>
      <c r="B46" t="str">
        <f t="shared" si="2"/>
        <v>Soilander</v>
      </c>
      <c r="C46" s="8" t="s">
        <v>758</v>
      </c>
      <c r="D46" t="s">
        <v>759</v>
      </c>
      <c r="E46" s="44">
        <v>42998</v>
      </c>
      <c r="F46" s="11" t="s">
        <v>649</v>
      </c>
      <c r="G46" s="11" t="s">
        <v>756</v>
      </c>
      <c r="H46" s="5" t="s">
        <v>504</v>
      </c>
    </row>
    <row r="47" spans="1:8" x14ac:dyDescent="0.2">
      <c r="A47" s="11" t="str">
        <f t="shared" si="3"/>
        <v>Rita</v>
      </c>
      <c r="B47" s="11" t="s">
        <v>600</v>
      </c>
      <c r="C47" s="11" t="s">
        <v>601</v>
      </c>
      <c r="D47" t="s">
        <v>563</v>
      </c>
      <c r="E47" s="44">
        <v>43172</v>
      </c>
      <c r="F47" s="11" t="s">
        <v>648</v>
      </c>
      <c r="G47" s="11"/>
      <c r="H47" s="5" t="s">
        <v>504</v>
      </c>
    </row>
    <row r="48" spans="1:8" x14ac:dyDescent="0.2">
      <c r="A48" s="11" t="str">
        <f t="shared" si="3"/>
        <v>Patrick</v>
      </c>
      <c r="B48" s="11" t="str">
        <f t="shared" ref="B48:B90" si="4">TRIM(RIGHT(SUBSTITUTE(C48," ",REPT(" ",LEN(C48))),LEN(C48)))</f>
        <v>Raivio</v>
      </c>
      <c r="C48" s="11" t="s">
        <v>603</v>
      </c>
      <c r="D48" t="s">
        <v>564</v>
      </c>
      <c r="E48" s="44">
        <v>43175</v>
      </c>
      <c r="F48" s="11" t="s">
        <v>648</v>
      </c>
      <c r="G48" s="11"/>
      <c r="H48" s="5" t="s">
        <v>504</v>
      </c>
    </row>
    <row r="49" spans="1:8" x14ac:dyDescent="0.2">
      <c r="A49" s="11" t="str">
        <f t="shared" si="3"/>
        <v>Mia</v>
      </c>
      <c r="B49" s="11" t="str">
        <f t="shared" si="4"/>
        <v>Kuha</v>
      </c>
      <c r="C49" s="11" t="s">
        <v>604</v>
      </c>
      <c r="D49" t="s">
        <v>771</v>
      </c>
      <c r="E49" s="44">
        <v>43175</v>
      </c>
      <c r="F49" s="11" t="s">
        <v>648</v>
      </c>
      <c r="G49" s="11"/>
      <c r="H49" s="5" t="s">
        <v>504</v>
      </c>
    </row>
    <row r="50" spans="1:8" x14ac:dyDescent="0.2">
      <c r="A50" s="11" t="str">
        <f t="shared" si="3"/>
        <v/>
      </c>
      <c r="B50" s="11" t="str">
        <f t="shared" si="4"/>
        <v/>
      </c>
      <c r="C50" s="11"/>
      <c r="D50" t="s">
        <v>565</v>
      </c>
      <c r="E50" s="44">
        <v>43179</v>
      </c>
      <c r="F50" s="11" t="s">
        <v>648</v>
      </c>
      <c r="G50" s="11"/>
      <c r="H50" s="5" t="s">
        <v>504</v>
      </c>
    </row>
    <row r="51" spans="1:8" x14ac:dyDescent="0.2">
      <c r="A51" s="11" t="str">
        <f t="shared" si="3"/>
        <v>Pavel</v>
      </c>
      <c r="B51" s="11" t="str">
        <f t="shared" si="4"/>
        <v>Zaitsev</v>
      </c>
      <c r="C51" s="11" t="s">
        <v>605</v>
      </c>
      <c r="D51" t="s">
        <v>1289</v>
      </c>
      <c r="E51" s="44">
        <v>43194</v>
      </c>
      <c r="F51" s="11" t="s">
        <v>648</v>
      </c>
      <c r="G51" s="11"/>
      <c r="H51" s="5" t="s">
        <v>504</v>
      </c>
    </row>
    <row r="52" spans="1:8" x14ac:dyDescent="0.2">
      <c r="A52" t="str">
        <f t="shared" si="3"/>
        <v>Callum</v>
      </c>
      <c r="B52" t="str">
        <f t="shared" si="4"/>
        <v>Ford</v>
      </c>
      <c r="C52" t="s">
        <v>699</v>
      </c>
      <c r="D52" t="s">
        <v>700</v>
      </c>
      <c r="E52" s="44">
        <v>43211</v>
      </c>
      <c r="F52" s="11" t="s">
        <v>648</v>
      </c>
      <c r="G52" s="11"/>
      <c r="H52" s="5" t="s">
        <v>504</v>
      </c>
    </row>
    <row r="53" spans="1:8" x14ac:dyDescent="0.2">
      <c r="A53" t="str">
        <f t="shared" si="3"/>
        <v>Arto</v>
      </c>
      <c r="B53" t="str">
        <f t="shared" si="4"/>
        <v>Jalonen</v>
      </c>
      <c r="C53" t="s">
        <v>697</v>
      </c>
      <c r="D53" t="s">
        <v>698</v>
      </c>
      <c r="E53" s="44">
        <v>43213</v>
      </c>
      <c r="F53" s="11" t="s">
        <v>648</v>
      </c>
      <c r="G53" s="11"/>
      <c r="H53" s="5" t="s">
        <v>504</v>
      </c>
    </row>
    <row r="54" spans="1:8" x14ac:dyDescent="0.2">
      <c r="A54" s="11" t="str">
        <f t="shared" si="3"/>
        <v>Salomon</v>
      </c>
      <c r="B54" s="11" t="str">
        <f t="shared" si="4"/>
        <v>Marttila</v>
      </c>
      <c r="C54" s="11" t="s">
        <v>691</v>
      </c>
      <c r="D54" t="s">
        <v>690</v>
      </c>
      <c r="E54" s="44">
        <v>43230</v>
      </c>
      <c r="F54" s="11" t="s">
        <v>648</v>
      </c>
      <c r="G54" s="11"/>
      <c r="H54" s="5" t="s">
        <v>504</v>
      </c>
    </row>
    <row r="55" spans="1:8" x14ac:dyDescent="0.2">
      <c r="A55" s="11" t="str">
        <f t="shared" si="3"/>
        <v>Janne</v>
      </c>
      <c r="B55" s="11" t="str">
        <f t="shared" si="4"/>
        <v>Haimilahti</v>
      </c>
      <c r="C55" s="11" t="s">
        <v>692</v>
      </c>
      <c r="D55" t="s">
        <v>693</v>
      </c>
      <c r="E55" s="44">
        <v>43230</v>
      </c>
      <c r="F55" s="11" t="s">
        <v>648</v>
      </c>
      <c r="G55" s="11"/>
      <c r="H55" s="5" t="s">
        <v>504</v>
      </c>
    </row>
    <row r="56" spans="1:8" x14ac:dyDescent="0.2">
      <c r="A56" s="11" t="str">
        <f t="shared" si="3"/>
        <v>Fabian</v>
      </c>
      <c r="B56" s="11" t="str">
        <f t="shared" si="4"/>
        <v>Nyberg</v>
      </c>
      <c r="C56" s="11" t="s">
        <v>694</v>
      </c>
      <c r="D56" t="s">
        <v>695</v>
      </c>
      <c r="E56" s="44">
        <v>43230</v>
      </c>
      <c r="F56" s="11" t="s">
        <v>648</v>
      </c>
      <c r="G56" s="11"/>
      <c r="H56" s="5" t="s">
        <v>504</v>
      </c>
    </row>
    <row r="57" spans="1:8" x14ac:dyDescent="0.2">
      <c r="A57" s="11" t="str">
        <f t="shared" si="3"/>
        <v>Liisa</v>
      </c>
      <c r="B57" s="11" t="str">
        <f t="shared" si="4"/>
        <v>Ekosaari</v>
      </c>
      <c r="C57" s="8" t="s">
        <v>643</v>
      </c>
      <c r="D57" t="s">
        <v>555</v>
      </c>
      <c r="E57" s="44">
        <v>43601</v>
      </c>
      <c r="F57" s="8" t="s">
        <v>554</v>
      </c>
      <c r="G57" s="41"/>
      <c r="H57" s="5" t="s">
        <v>504</v>
      </c>
    </row>
    <row r="58" spans="1:8" x14ac:dyDescent="0.2">
      <c r="A58" s="11" t="str">
        <f t="shared" si="3"/>
        <v/>
      </c>
      <c r="B58" s="11" t="str">
        <f t="shared" si="4"/>
        <v/>
      </c>
      <c r="C58" s="8"/>
      <c r="D58" t="s">
        <v>556</v>
      </c>
      <c r="E58" s="44">
        <v>43601</v>
      </c>
      <c r="F58" s="8" t="s">
        <v>554</v>
      </c>
      <c r="G58" s="11"/>
      <c r="H58" s="5" t="s">
        <v>504</v>
      </c>
    </row>
    <row r="59" spans="1:8" x14ac:dyDescent="0.2">
      <c r="A59" s="11" t="str">
        <f t="shared" si="3"/>
        <v>Toni</v>
      </c>
      <c r="B59" s="11" t="str">
        <f t="shared" si="4"/>
        <v>Koivisto</v>
      </c>
      <c r="C59" s="8" t="s">
        <v>644</v>
      </c>
      <c r="D59" t="s">
        <v>557</v>
      </c>
      <c r="E59" s="44">
        <v>43601</v>
      </c>
      <c r="F59" s="8" t="s">
        <v>554</v>
      </c>
      <c r="G59" s="11"/>
      <c r="H59" s="5" t="s">
        <v>504</v>
      </c>
    </row>
    <row r="60" spans="1:8" x14ac:dyDescent="0.2">
      <c r="A60" s="11" t="str">
        <f t="shared" si="3"/>
        <v>Miia</v>
      </c>
      <c r="B60" s="11" t="str">
        <f t="shared" si="4"/>
        <v>Rautio</v>
      </c>
      <c r="C60" s="8" t="s">
        <v>645</v>
      </c>
      <c r="D60" t="s">
        <v>558</v>
      </c>
      <c r="E60" s="44">
        <v>43601</v>
      </c>
      <c r="F60" s="8" t="s">
        <v>554</v>
      </c>
      <c r="G60" s="11"/>
      <c r="H60" s="5" t="s">
        <v>504</v>
      </c>
    </row>
    <row r="61" spans="1:8" x14ac:dyDescent="0.2">
      <c r="A61" s="11" t="str">
        <f t="shared" si="3"/>
        <v/>
      </c>
      <c r="B61" s="11" t="str">
        <f t="shared" si="4"/>
        <v/>
      </c>
      <c r="C61" s="8"/>
      <c r="D61" t="s">
        <v>559</v>
      </c>
      <c r="E61" s="44">
        <v>43601</v>
      </c>
      <c r="F61" s="8" t="s">
        <v>554</v>
      </c>
      <c r="G61" s="11"/>
      <c r="H61" s="5" t="s">
        <v>504</v>
      </c>
    </row>
    <row r="62" spans="1:8" x14ac:dyDescent="0.2">
      <c r="A62" s="11" t="str">
        <f t="shared" si="3"/>
        <v>Rosa</v>
      </c>
      <c r="B62" s="11" t="str">
        <f t="shared" si="4"/>
        <v>Pyhälä</v>
      </c>
      <c r="C62" s="8" t="s">
        <v>646</v>
      </c>
      <c r="D62" t="s">
        <v>560</v>
      </c>
      <c r="E62" s="44">
        <v>43601</v>
      </c>
      <c r="F62" s="8" t="s">
        <v>554</v>
      </c>
      <c r="G62" s="11"/>
      <c r="H62" s="5" t="s">
        <v>504</v>
      </c>
    </row>
    <row r="63" spans="1:8" x14ac:dyDescent="0.2">
      <c r="A63" s="11" t="str">
        <f t="shared" si="3"/>
        <v>Marko</v>
      </c>
      <c r="B63" s="11" t="str">
        <f t="shared" si="4"/>
        <v>Rivinoja</v>
      </c>
      <c r="C63" s="8" t="s">
        <v>639</v>
      </c>
      <c r="D63" t="s">
        <v>549</v>
      </c>
      <c r="E63" s="44">
        <v>43603</v>
      </c>
      <c r="F63" s="8" t="s">
        <v>550</v>
      </c>
      <c r="G63" s="11"/>
      <c r="H63" s="5" t="s">
        <v>504</v>
      </c>
    </row>
    <row r="64" spans="1:8" x14ac:dyDescent="0.2">
      <c r="A64" s="11" t="str">
        <f t="shared" si="3"/>
        <v>Hanna</v>
      </c>
      <c r="B64" s="11" t="str">
        <f t="shared" si="4"/>
        <v>Peltomäki</v>
      </c>
      <c r="C64" s="8" t="s">
        <v>640</v>
      </c>
      <c r="D64" t="s">
        <v>551</v>
      </c>
      <c r="E64" s="44">
        <v>43603</v>
      </c>
      <c r="F64" s="8" t="s">
        <v>550</v>
      </c>
      <c r="G64" s="11"/>
      <c r="H64" s="5" t="s">
        <v>504</v>
      </c>
    </row>
    <row r="65" spans="1:8" x14ac:dyDescent="0.2">
      <c r="A65" s="11" t="str">
        <f t="shared" si="3"/>
        <v>Anniina</v>
      </c>
      <c r="B65" s="11" t="str">
        <f t="shared" si="4"/>
        <v>Hänninen</v>
      </c>
      <c r="C65" s="8" t="s">
        <v>641</v>
      </c>
      <c r="D65" t="s">
        <v>552</v>
      </c>
      <c r="E65" s="44">
        <v>43604</v>
      </c>
      <c r="F65" s="8" t="s">
        <v>550</v>
      </c>
      <c r="G65" s="11"/>
      <c r="H65" s="5" t="s">
        <v>504</v>
      </c>
    </row>
    <row r="66" spans="1:8" x14ac:dyDescent="0.2">
      <c r="A66" s="11" t="str">
        <f t="shared" si="3"/>
        <v>Maria</v>
      </c>
      <c r="B66" s="11" t="str">
        <f t="shared" si="4"/>
        <v>Kalliorinne</v>
      </c>
      <c r="C66" s="8" t="s">
        <v>642</v>
      </c>
      <c r="D66" t="s">
        <v>553</v>
      </c>
      <c r="E66" s="44">
        <v>43614</v>
      </c>
      <c r="F66" s="8" t="s">
        <v>550</v>
      </c>
      <c r="G66" s="11"/>
      <c r="H66" s="5" t="s">
        <v>504</v>
      </c>
    </row>
    <row r="67" spans="1:8" x14ac:dyDescent="0.2">
      <c r="A67" s="11" t="str">
        <f t="shared" si="3"/>
        <v>Anna</v>
      </c>
      <c r="B67" s="11" t="str">
        <f t="shared" si="4"/>
        <v>Widell</v>
      </c>
      <c r="C67" s="8" t="s">
        <v>708</v>
      </c>
      <c r="D67" t="s">
        <v>709</v>
      </c>
      <c r="E67" s="44">
        <v>43694</v>
      </c>
      <c r="F67" t="s">
        <v>703</v>
      </c>
      <c r="G67" s="11"/>
      <c r="H67" s="5" t="s">
        <v>504</v>
      </c>
    </row>
    <row r="68" spans="1:8" x14ac:dyDescent="0.2">
      <c r="A68" s="11" t="str">
        <f t="shared" ref="A68:A90" si="5">IF(ISERR(FIND(" ",C68)),"",LEFT(C68,FIND(" ",C68)-1))</f>
        <v>Vesa</v>
      </c>
      <c r="B68" s="11" t="str">
        <f t="shared" si="4"/>
        <v>Vuorinen</v>
      </c>
      <c r="C68" s="8" t="s">
        <v>706</v>
      </c>
      <c r="D68" t="s">
        <v>707</v>
      </c>
      <c r="E68" s="44">
        <v>43697</v>
      </c>
      <c r="F68" t="s">
        <v>703</v>
      </c>
      <c r="G68" s="11"/>
      <c r="H68" s="5" t="s">
        <v>504</v>
      </c>
    </row>
    <row r="69" spans="1:8" x14ac:dyDescent="0.2">
      <c r="A69" s="11" t="str">
        <f t="shared" si="5"/>
        <v>Jyrki</v>
      </c>
      <c r="B69" s="11" t="str">
        <f t="shared" si="4"/>
        <v>Korkeila</v>
      </c>
      <c r="C69" s="8" t="s">
        <v>704</v>
      </c>
      <c r="D69" t="s">
        <v>705</v>
      </c>
      <c r="E69" s="44">
        <v>43698</v>
      </c>
      <c r="F69" t="s">
        <v>703</v>
      </c>
      <c r="G69" s="11"/>
      <c r="H69" s="5" t="s">
        <v>504</v>
      </c>
    </row>
    <row r="70" spans="1:8" x14ac:dyDescent="0.2">
      <c r="A70" s="11" t="str">
        <f t="shared" si="5"/>
        <v>Beate</v>
      </c>
      <c r="B70" s="11" t="str">
        <f t="shared" si="4"/>
        <v>Matthey</v>
      </c>
      <c r="C70" s="8" t="s">
        <v>701</v>
      </c>
      <c r="D70" t="s">
        <v>702</v>
      </c>
      <c r="E70" s="44">
        <v>43700</v>
      </c>
      <c r="F70" t="s">
        <v>703</v>
      </c>
      <c r="G70" s="11"/>
      <c r="H70" s="5" t="s">
        <v>504</v>
      </c>
    </row>
    <row r="71" spans="1:8" x14ac:dyDescent="0.2">
      <c r="A71" s="11" t="str">
        <f t="shared" si="5"/>
        <v>Pinne</v>
      </c>
      <c r="B71" s="11" t="str">
        <f t="shared" si="4"/>
        <v>Väänänen</v>
      </c>
      <c r="C71" s="8" t="s">
        <v>715</v>
      </c>
      <c r="D71" t="s">
        <v>716</v>
      </c>
      <c r="E71" s="44">
        <v>43703</v>
      </c>
      <c r="F71" t="s">
        <v>703</v>
      </c>
      <c r="G71" s="11"/>
      <c r="H71" s="5" t="s">
        <v>504</v>
      </c>
    </row>
    <row r="72" spans="1:8" x14ac:dyDescent="0.2">
      <c r="A72" s="11" t="str">
        <f t="shared" si="5"/>
        <v>Krista</v>
      </c>
      <c r="B72" s="11" t="str">
        <f t="shared" si="4"/>
        <v>Juurikko</v>
      </c>
      <c r="C72" s="8" t="s">
        <v>713</v>
      </c>
      <c r="D72" t="s">
        <v>714</v>
      </c>
      <c r="E72" s="44">
        <v>43713</v>
      </c>
      <c r="F72" t="s">
        <v>703</v>
      </c>
      <c r="G72" s="11"/>
      <c r="H72" s="5" t="s">
        <v>504</v>
      </c>
    </row>
    <row r="73" spans="1:8" x14ac:dyDescent="0.2">
      <c r="A73" s="11" t="str">
        <f t="shared" si="5"/>
        <v>Oskari</v>
      </c>
      <c r="B73" s="11" t="str">
        <f t="shared" si="4"/>
        <v>Hekali</v>
      </c>
      <c r="C73" s="8" t="s">
        <v>710</v>
      </c>
      <c r="D73" t="s">
        <v>711</v>
      </c>
      <c r="E73" s="44">
        <v>43716</v>
      </c>
      <c r="F73" t="s">
        <v>703</v>
      </c>
      <c r="G73" s="11"/>
      <c r="H73" s="5" t="s">
        <v>504</v>
      </c>
    </row>
    <row r="74" spans="1:8" x14ac:dyDescent="0.2">
      <c r="A74" s="11" t="str">
        <f t="shared" si="5"/>
        <v>Venla</v>
      </c>
      <c r="B74" s="11" t="str">
        <f t="shared" si="4"/>
        <v>Okkonen</v>
      </c>
      <c r="C74" s="8" t="s">
        <v>719</v>
      </c>
      <c r="D74" t="s">
        <v>720</v>
      </c>
      <c r="E74" s="44">
        <v>43724</v>
      </c>
      <c r="F74" t="s">
        <v>703</v>
      </c>
      <c r="G74" s="11"/>
      <c r="H74" s="5" t="s">
        <v>504</v>
      </c>
    </row>
    <row r="75" spans="1:8" x14ac:dyDescent="0.2">
      <c r="A75" s="11" t="str">
        <f t="shared" si="5"/>
        <v>Marianne</v>
      </c>
      <c r="B75" s="11" t="str">
        <f t="shared" si="4"/>
        <v>Haponen</v>
      </c>
      <c r="C75" s="8" t="s">
        <v>717</v>
      </c>
      <c r="D75" t="s">
        <v>718</v>
      </c>
      <c r="E75" s="44">
        <v>43725</v>
      </c>
      <c r="F75" t="s">
        <v>703</v>
      </c>
      <c r="G75" s="11"/>
      <c r="H75" s="5" t="s">
        <v>504</v>
      </c>
    </row>
    <row r="76" spans="1:8" x14ac:dyDescent="0.2">
      <c r="A76" s="11" t="str">
        <f t="shared" si="5"/>
        <v>Riina</v>
      </c>
      <c r="B76" s="11" t="str">
        <f t="shared" si="4"/>
        <v>Järvinen</v>
      </c>
      <c r="C76" s="8" t="s">
        <v>733</v>
      </c>
      <c r="D76" t="s">
        <v>734</v>
      </c>
      <c r="E76" s="44">
        <v>43726</v>
      </c>
      <c r="F76" t="s">
        <v>703</v>
      </c>
      <c r="G76" s="11"/>
      <c r="H76" s="5" t="s">
        <v>504</v>
      </c>
    </row>
    <row r="77" spans="1:8" x14ac:dyDescent="0.2">
      <c r="A77" s="11" t="str">
        <f t="shared" si="5"/>
        <v>Kristiina</v>
      </c>
      <c r="B77" s="11" t="str">
        <f t="shared" si="4"/>
        <v>Kopra</v>
      </c>
      <c r="C77" s="8" t="s">
        <v>731</v>
      </c>
      <c r="D77" t="s">
        <v>732</v>
      </c>
      <c r="E77" s="44">
        <v>43729</v>
      </c>
      <c r="F77" t="s">
        <v>703</v>
      </c>
      <c r="G77" s="11"/>
      <c r="H77" s="5" t="s">
        <v>504</v>
      </c>
    </row>
    <row r="78" spans="1:8" x14ac:dyDescent="0.2">
      <c r="A78" s="11" t="str">
        <f t="shared" si="5"/>
        <v>Mikko</v>
      </c>
      <c r="B78" s="11" t="str">
        <f t="shared" si="4"/>
        <v>Turpeinen</v>
      </c>
      <c r="C78" s="8" t="s">
        <v>729</v>
      </c>
      <c r="D78" t="s">
        <v>730</v>
      </c>
      <c r="E78" s="44">
        <v>43730</v>
      </c>
      <c r="F78" t="s">
        <v>703</v>
      </c>
      <c r="G78" s="11"/>
      <c r="H78" s="5" t="s">
        <v>504</v>
      </c>
    </row>
    <row r="79" spans="1:8" x14ac:dyDescent="0.2">
      <c r="A79" s="11" t="str">
        <f t="shared" si="5"/>
        <v>Karoliina</v>
      </c>
      <c r="B79" s="11" t="str">
        <f t="shared" si="4"/>
        <v>Ventilä</v>
      </c>
      <c r="C79" s="8" t="s">
        <v>725</v>
      </c>
      <c r="D79" t="s">
        <v>726</v>
      </c>
      <c r="E79" s="44">
        <v>43731</v>
      </c>
      <c r="F79" t="s">
        <v>703</v>
      </c>
      <c r="G79" s="11"/>
      <c r="H79" s="5" t="s">
        <v>504</v>
      </c>
    </row>
    <row r="80" spans="1:8" x14ac:dyDescent="0.2">
      <c r="A80" s="11" t="str">
        <f t="shared" si="5"/>
        <v>Markku</v>
      </c>
      <c r="B80" s="11" t="str">
        <f t="shared" si="4"/>
        <v>Jouppila</v>
      </c>
      <c r="C80" s="8" t="s">
        <v>727</v>
      </c>
      <c r="D80" t="s">
        <v>728</v>
      </c>
      <c r="E80" s="44">
        <v>43731</v>
      </c>
      <c r="F80" t="s">
        <v>703</v>
      </c>
      <c r="G80" s="11"/>
      <c r="H80" s="5" t="s">
        <v>504</v>
      </c>
    </row>
    <row r="81" spans="1:8" x14ac:dyDescent="0.2">
      <c r="A81" s="11" t="str">
        <f t="shared" si="5"/>
        <v>Laura</v>
      </c>
      <c r="B81" s="11" t="str">
        <f t="shared" si="4"/>
        <v>Tuunanen</v>
      </c>
      <c r="C81" s="8" t="s">
        <v>723</v>
      </c>
      <c r="D81" t="s">
        <v>724</v>
      </c>
      <c r="E81" s="44">
        <v>43734</v>
      </c>
      <c r="F81" t="s">
        <v>703</v>
      </c>
      <c r="G81" s="11"/>
      <c r="H81" s="5" t="s">
        <v>504</v>
      </c>
    </row>
    <row r="82" spans="1:8" x14ac:dyDescent="0.2">
      <c r="A82" s="11" t="str">
        <f t="shared" si="5"/>
        <v>Karoliina</v>
      </c>
      <c r="B82" s="11" t="str">
        <f t="shared" si="4"/>
        <v>Kurkinen</v>
      </c>
      <c r="C82" s="8" t="s">
        <v>721</v>
      </c>
      <c r="D82" t="s">
        <v>722</v>
      </c>
      <c r="E82" s="44">
        <v>43734</v>
      </c>
      <c r="F82" t="s">
        <v>703</v>
      </c>
      <c r="G82" s="11"/>
      <c r="H82" s="5" t="s">
        <v>504</v>
      </c>
    </row>
    <row r="83" spans="1:8" x14ac:dyDescent="0.2">
      <c r="A83" s="11" t="str">
        <f t="shared" si="5"/>
        <v>Heikki</v>
      </c>
      <c r="B83" s="11" t="str">
        <f t="shared" si="4"/>
        <v>Koponen</v>
      </c>
      <c r="C83" s="8" t="s">
        <v>735</v>
      </c>
      <c r="D83" t="s">
        <v>736</v>
      </c>
      <c r="E83" s="44">
        <v>43736</v>
      </c>
      <c r="F83" t="s">
        <v>703</v>
      </c>
      <c r="G83" s="11"/>
      <c r="H83" s="5" t="s">
        <v>504</v>
      </c>
    </row>
    <row r="84" spans="1:8" x14ac:dyDescent="0.2">
      <c r="A84" s="11" t="str">
        <f t="shared" si="5"/>
        <v>Johanna</v>
      </c>
      <c r="B84" s="11" t="str">
        <f t="shared" si="4"/>
        <v>Vilen</v>
      </c>
      <c r="C84" s="8" t="s">
        <v>737</v>
      </c>
      <c r="D84" t="s">
        <v>738</v>
      </c>
      <c r="E84" s="44">
        <v>43737</v>
      </c>
      <c r="F84" t="s">
        <v>703</v>
      </c>
      <c r="G84" s="11"/>
      <c r="H84" s="5" t="s">
        <v>504</v>
      </c>
    </row>
    <row r="85" spans="1:8" x14ac:dyDescent="0.2">
      <c r="A85" s="11" t="str">
        <f t="shared" si="5"/>
        <v>Lucas</v>
      </c>
      <c r="B85" s="11" t="str">
        <f t="shared" si="4"/>
        <v>Mekonen</v>
      </c>
      <c r="C85" s="8" t="s">
        <v>739</v>
      </c>
      <c r="D85" t="s">
        <v>740</v>
      </c>
      <c r="E85" s="44">
        <v>43737</v>
      </c>
      <c r="F85" t="s">
        <v>703</v>
      </c>
      <c r="G85" s="11"/>
      <c r="H85" s="5" t="s">
        <v>504</v>
      </c>
    </row>
    <row r="86" spans="1:8" x14ac:dyDescent="0.2">
      <c r="A86" s="11" t="str">
        <f t="shared" si="5"/>
        <v>T</v>
      </c>
      <c r="B86" s="11" t="str">
        <f t="shared" si="4"/>
        <v>D</v>
      </c>
      <c r="C86" s="8" t="s">
        <v>3265</v>
      </c>
      <c r="E86" s="44">
        <v>43737</v>
      </c>
      <c r="F86" t="s">
        <v>703</v>
      </c>
      <c r="G86" s="11"/>
      <c r="H86" s="5" t="s">
        <v>504</v>
      </c>
    </row>
    <row r="87" spans="1:8" x14ac:dyDescent="0.2">
      <c r="A87" s="11" t="str">
        <f t="shared" si="5"/>
        <v>Samuel</v>
      </c>
      <c r="B87" s="11" t="str">
        <f t="shared" si="4"/>
        <v>Girmay</v>
      </c>
      <c r="C87" s="8" t="s">
        <v>741</v>
      </c>
      <c r="D87" t="s">
        <v>742</v>
      </c>
      <c r="E87" s="44">
        <v>43738</v>
      </c>
      <c r="F87" t="s">
        <v>703</v>
      </c>
      <c r="G87" s="11"/>
      <c r="H87" s="5" t="s">
        <v>504</v>
      </c>
    </row>
    <row r="88" spans="1:8" x14ac:dyDescent="0.2">
      <c r="A88" s="11" t="str">
        <f t="shared" si="5"/>
        <v>Liisa</v>
      </c>
      <c r="B88" s="11" t="str">
        <f t="shared" si="4"/>
        <v>Saks</v>
      </c>
      <c r="C88" s="8" t="s">
        <v>743</v>
      </c>
      <c r="D88" t="s">
        <v>744</v>
      </c>
      <c r="E88" s="44">
        <v>43739</v>
      </c>
      <c r="F88" t="s">
        <v>703</v>
      </c>
      <c r="G88" s="11"/>
      <c r="H88" s="5" t="s">
        <v>504</v>
      </c>
    </row>
    <row r="89" spans="1:8" x14ac:dyDescent="0.2">
      <c r="A89" s="11" t="str">
        <f t="shared" si="5"/>
        <v>Katrin</v>
      </c>
      <c r="B89" s="11" t="str">
        <f t="shared" si="4"/>
        <v>Ivanova</v>
      </c>
      <c r="C89" s="8" t="s">
        <v>745</v>
      </c>
      <c r="D89" t="s">
        <v>746</v>
      </c>
      <c r="E89" s="44">
        <v>43739</v>
      </c>
      <c r="F89" t="s">
        <v>703</v>
      </c>
      <c r="G89" s="11"/>
      <c r="H89" s="5" t="s">
        <v>504</v>
      </c>
    </row>
    <row r="90" spans="1:8" x14ac:dyDescent="0.2">
      <c r="A90" s="11" t="str">
        <f t="shared" si="5"/>
        <v>Juho</v>
      </c>
      <c r="B90" s="11" t="str">
        <f t="shared" si="4"/>
        <v>Kilkku</v>
      </c>
      <c r="C90" s="8" t="s">
        <v>747</v>
      </c>
      <c r="D90" t="s">
        <v>748</v>
      </c>
      <c r="E90" s="44">
        <v>43739</v>
      </c>
      <c r="F90" t="s">
        <v>703</v>
      </c>
      <c r="G90" s="11"/>
      <c r="H90" s="5" t="s">
        <v>504</v>
      </c>
    </row>
    <row r="91" spans="1:8" x14ac:dyDescent="0.2">
      <c r="A91" s="11"/>
      <c r="B91" s="11"/>
      <c r="C91" s="8"/>
      <c r="D91" t="s">
        <v>751</v>
      </c>
      <c r="E91" s="44">
        <v>43740</v>
      </c>
      <c r="F91" t="s">
        <v>703</v>
      </c>
      <c r="G91" s="11"/>
      <c r="H91" s="5" t="s">
        <v>504</v>
      </c>
    </row>
    <row r="92" spans="1:8" x14ac:dyDescent="0.2">
      <c r="A92" s="11" t="str">
        <f t="shared" ref="A92:A123" si="6">IF(ISERR(FIND(" ",C92)),"",LEFT(C92,FIND(" ",C92)-1))</f>
        <v>Gergely</v>
      </c>
      <c r="B92" s="11" t="str">
        <f t="shared" ref="B92:B123" si="7">TRIM(RIGHT(SUBSTITUTE(C92," ",REPT(" ",LEN(C92))),LEN(C92)))</f>
        <v>Csatari</v>
      </c>
      <c r="C92" s="8" t="s">
        <v>752</v>
      </c>
      <c r="D92" t="s">
        <v>753</v>
      </c>
      <c r="E92" s="44">
        <v>43740</v>
      </c>
      <c r="F92" t="s">
        <v>703</v>
      </c>
      <c r="G92" s="11"/>
      <c r="H92" s="5" t="s">
        <v>504</v>
      </c>
    </row>
    <row r="93" spans="1:8" x14ac:dyDescent="0.2">
      <c r="A93" s="11" t="str">
        <f t="shared" si="6"/>
        <v>Metsälintu</v>
      </c>
      <c r="B93" s="11" t="str">
        <f t="shared" si="7"/>
        <v>Pahkinen</v>
      </c>
      <c r="C93" s="8" t="s">
        <v>647</v>
      </c>
      <c r="D93" t="s">
        <v>562</v>
      </c>
      <c r="E93" s="45">
        <v>43744</v>
      </c>
      <c r="F93" s="8" t="s">
        <v>561</v>
      </c>
      <c r="G93" s="11"/>
      <c r="H93" s="5" t="s">
        <v>504</v>
      </c>
    </row>
    <row r="94" spans="1:8" x14ac:dyDescent="0.2">
      <c r="A94" s="11" t="str">
        <f t="shared" si="6"/>
        <v>Marko</v>
      </c>
      <c r="B94" s="11" t="str">
        <f t="shared" si="7"/>
        <v>Lindberg</v>
      </c>
      <c r="C94" s="8" t="s">
        <v>769</v>
      </c>
      <c r="D94" t="s">
        <v>770</v>
      </c>
      <c r="E94" s="42">
        <v>44173</v>
      </c>
      <c r="F94" s="11" t="s">
        <v>768</v>
      </c>
      <c r="G94" s="11"/>
      <c r="H94" s="5" t="s">
        <v>504</v>
      </c>
    </row>
    <row r="95" spans="1:8" x14ac:dyDescent="0.2">
      <c r="A95" s="11" t="str">
        <f t="shared" si="6"/>
        <v>Amanda</v>
      </c>
      <c r="B95" s="11" t="str">
        <f t="shared" si="7"/>
        <v>Uusitalo</v>
      </c>
      <c r="C95" s="8" t="s">
        <v>902</v>
      </c>
      <c r="D95" s="50" t="s">
        <v>1948</v>
      </c>
      <c r="E95" s="42">
        <v>44334</v>
      </c>
      <c r="F95" t="s">
        <v>1362</v>
      </c>
      <c r="G95" s="11"/>
      <c r="H95" s="5" t="s">
        <v>504</v>
      </c>
    </row>
    <row r="96" spans="1:8" x14ac:dyDescent="0.2">
      <c r="A96" s="11" t="str">
        <f t="shared" si="6"/>
        <v>Oona</v>
      </c>
      <c r="B96" s="11" t="str">
        <f t="shared" si="7"/>
        <v>Konttinen</v>
      </c>
      <c r="C96" s="8" t="s">
        <v>903</v>
      </c>
      <c r="D96" s="57" t="s">
        <v>904</v>
      </c>
      <c r="E96" s="42">
        <v>44334</v>
      </c>
      <c r="F96" t="s">
        <v>1362</v>
      </c>
      <c r="G96" s="11"/>
      <c r="H96" s="5" t="s">
        <v>504</v>
      </c>
    </row>
    <row r="97" spans="1:8" x14ac:dyDescent="0.2">
      <c r="A97" s="11" t="str">
        <f t="shared" si="6"/>
        <v>Micael</v>
      </c>
      <c r="B97" s="11" t="str">
        <f t="shared" si="7"/>
        <v>Wendelin</v>
      </c>
      <c r="C97" s="8" t="s">
        <v>905</v>
      </c>
      <c r="D97" t="s">
        <v>906</v>
      </c>
      <c r="E97" s="42">
        <v>44334</v>
      </c>
      <c r="F97" t="s">
        <v>1362</v>
      </c>
      <c r="G97" s="11"/>
      <c r="H97" s="5" t="s">
        <v>504</v>
      </c>
    </row>
    <row r="98" spans="1:8" x14ac:dyDescent="0.2">
      <c r="A98" s="11" t="str">
        <f t="shared" si="6"/>
        <v>Ilkka</v>
      </c>
      <c r="B98" s="11" t="str">
        <f t="shared" si="7"/>
        <v>Mustakallio</v>
      </c>
      <c r="C98" s="8" t="s">
        <v>909</v>
      </c>
      <c r="D98" t="s">
        <v>910</v>
      </c>
      <c r="E98" s="42">
        <v>44334</v>
      </c>
      <c r="F98" t="s">
        <v>1362</v>
      </c>
      <c r="G98" s="11"/>
      <c r="H98" s="5" t="s">
        <v>504</v>
      </c>
    </row>
    <row r="99" spans="1:8" x14ac:dyDescent="0.2">
      <c r="A99" s="11" t="str">
        <f t="shared" si="6"/>
        <v>Mikko</v>
      </c>
      <c r="B99" s="11" t="str">
        <f t="shared" si="7"/>
        <v>Silventoinen</v>
      </c>
      <c r="C99" s="8" t="s">
        <v>911</v>
      </c>
      <c r="D99" t="s">
        <v>912</v>
      </c>
      <c r="E99" s="42">
        <v>44334</v>
      </c>
      <c r="F99" t="s">
        <v>1362</v>
      </c>
      <c r="G99" s="11"/>
      <c r="H99" s="5" t="s">
        <v>504</v>
      </c>
    </row>
    <row r="100" spans="1:8" x14ac:dyDescent="0.2">
      <c r="A100" s="11" t="str">
        <f t="shared" si="6"/>
        <v>Kaisa</v>
      </c>
      <c r="B100" s="11" t="str">
        <f t="shared" si="7"/>
        <v>Naapuri</v>
      </c>
      <c r="C100" s="8" t="s">
        <v>913</v>
      </c>
      <c r="D100" t="s">
        <v>914</v>
      </c>
      <c r="E100" s="42">
        <v>44334</v>
      </c>
      <c r="F100" t="s">
        <v>1362</v>
      </c>
      <c r="G100" s="11"/>
      <c r="H100" s="5" t="s">
        <v>504</v>
      </c>
    </row>
    <row r="101" spans="1:8" x14ac:dyDescent="0.2">
      <c r="A101" s="11" t="str">
        <f t="shared" si="6"/>
        <v>Otto</v>
      </c>
      <c r="B101" s="11" t="str">
        <f t="shared" si="7"/>
        <v>Ahonen</v>
      </c>
      <c r="C101" s="8" t="s">
        <v>915</v>
      </c>
      <c r="D101" t="s">
        <v>916</v>
      </c>
      <c r="E101" s="42">
        <v>44334</v>
      </c>
      <c r="F101" t="s">
        <v>1362</v>
      </c>
      <c r="G101" s="11"/>
      <c r="H101" s="5" t="s">
        <v>504</v>
      </c>
    </row>
    <row r="102" spans="1:8" x14ac:dyDescent="0.2">
      <c r="A102" s="11" t="str">
        <f t="shared" si="6"/>
        <v>Jukka-Matti</v>
      </c>
      <c r="B102" s="11" t="str">
        <f t="shared" si="7"/>
        <v>Helve</v>
      </c>
      <c r="C102" s="8" t="s">
        <v>917</v>
      </c>
      <c r="D102" t="s">
        <v>918</v>
      </c>
      <c r="E102" s="42">
        <v>44334</v>
      </c>
      <c r="F102" t="s">
        <v>1362</v>
      </c>
      <c r="G102" s="11"/>
      <c r="H102" s="5" t="s">
        <v>504</v>
      </c>
    </row>
    <row r="103" spans="1:8" x14ac:dyDescent="0.2">
      <c r="A103" s="11" t="str">
        <f t="shared" si="6"/>
        <v>Ruut</v>
      </c>
      <c r="B103" s="11" t="str">
        <f t="shared" si="7"/>
        <v>Kanko</v>
      </c>
      <c r="C103" s="8" t="s">
        <v>919</v>
      </c>
      <c r="E103" s="42">
        <v>44334</v>
      </c>
      <c r="F103" t="s">
        <v>1362</v>
      </c>
      <c r="G103" s="11" t="s">
        <v>3386</v>
      </c>
      <c r="H103" s="5" t="s">
        <v>504</v>
      </c>
    </row>
    <row r="104" spans="1:8" x14ac:dyDescent="0.2">
      <c r="A104" s="11" t="str">
        <f t="shared" si="6"/>
        <v>Markus</v>
      </c>
      <c r="B104" s="11" t="str">
        <f t="shared" si="7"/>
        <v>Kovanen</v>
      </c>
      <c r="C104" s="8" t="s">
        <v>921</v>
      </c>
      <c r="D104" t="s">
        <v>922</v>
      </c>
      <c r="E104" s="42">
        <v>44334</v>
      </c>
      <c r="F104" t="s">
        <v>1362</v>
      </c>
      <c r="G104" s="11"/>
      <c r="H104" s="5" t="s">
        <v>504</v>
      </c>
    </row>
    <row r="105" spans="1:8" x14ac:dyDescent="0.2">
      <c r="A105" s="11" t="str">
        <f t="shared" si="6"/>
        <v>Anniina</v>
      </c>
      <c r="B105" s="11" t="str">
        <f t="shared" si="7"/>
        <v>Konttinen</v>
      </c>
      <c r="C105" s="8" t="s">
        <v>923</v>
      </c>
      <c r="D105" t="s">
        <v>924</v>
      </c>
      <c r="E105" s="42">
        <v>44334</v>
      </c>
      <c r="F105" t="s">
        <v>1362</v>
      </c>
      <c r="G105" s="11"/>
      <c r="H105" s="5" t="s">
        <v>504</v>
      </c>
    </row>
    <row r="106" spans="1:8" x14ac:dyDescent="0.2">
      <c r="A106" s="11" t="str">
        <f t="shared" si="6"/>
        <v>R</v>
      </c>
      <c r="B106" s="11" t="str">
        <f t="shared" si="7"/>
        <v>H-H</v>
      </c>
      <c r="C106" s="8" t="s">
        <v>3266</v>
      </c>
      <c r="E106" s="42">
        <v>44334</v>
      </c>
      <c r="F106" t="s">
        <v>1362</v>
      </c>
      <c r="G106" s="11"/>
      <c r="H106" s="5" t="s">
        <v>504</v>
      </c>
    </row>
    <row r="107" spans="1:8" x14ac:dyDescent="0.2">
      <c r="A107" s="11" t="str">
        <f t="shared" si="6"/>
        <v>Kim</v>
      </c>
      <c r="B107" s="11" t="str">
        <f t="shared" si="7"/>
        <v>Kannussaari</v>
      </c>
      <c r="C107" s="8" t="s">
        <v>925</v>
      </c>
      <c r="D107" t="s">
        <v>926</v>
      </c>
      <c r="E107" s="42">
        <v>44334</v>
      </c>
      <c r="F107" t="s">
        <v>1362</v>
      </c>
      <c r="G107" s="11"/>
      <c r="H107" s="5" t="s">
        <v>504</v>
      </c>
    </row>
    <row r="108" spans="1:8" x14ac:dyDescent="0.2">
      <c r="A108" s="11" t="str">
        <f t="shared" si="6"/>
        <v>Jarkko</v>
      </c>
      <c r="B108" s="11" t="str">
        <f t="shared" si="7"/>
        <v>Tuunanen</v>
      </c>
      <c r="C108" s="8" t="s">
        <v>927</v>
      </c>
      <c r="D108" t="s">
        <v>928</v>
      </c>
      <c r="E108" s="42">
        <v>44334</v>
      </c>
      <c r="F108" t="s">
        <v>1362</v>
      </c>
      <c r="G108" s="11"/>
      <c r="H108" s="5" t="s">
        <v>504</v>
      </c>
    </row>
    <row r="109" spans="1:8" x14ac:dyDescent="0.2">
      <c r="A109" s="11" t="str">
        <f t="shared" si="6"/>
        <v>H</v>
      </c>
      <c r="B109" s="11" t="str">
        <f t="shared" si="7"/>
        <v>K</v>
      </c>
      <c r="C109" s="8" t="s">
        <v>3267</v>
      </c>
      <c r="E109" s="42">
        <v>44334</v>
      </c>
      <c r="F109" t="s">
        <v>1362</v>
      </c>
      <c r="G109" s="11"/>
      <c r="H109" s="5" t="s">
        <v>504</v>
      </c>
    </row>
    <row r="110" spans="1:8" x14ac:dyDescent="0.2">
      <c r="A110" s="11" t="str">
        <f t="shared" si="6"/>
        <v>Juha</v>
      </c>
      <c r="B110" s="11" t="str">
        <f t="shared" si="7"/>
        <v>Mikkonen</v>
      </c>
      <c r="C110" s="8" t="s">
        <v>929</v>
      </c>
      <c r="D110" t="s">
        <v>930</v>
      </c>
      <c r="E110" s="42">
        <v>44334</v>
      </c>
      <c r="F110" t="s">
        <v>1362</v>
      </c>
      <c r="G110" s="11"/>
      <c r="H110" s="5" t="s">
        <v>504</v>
      </c>
    </row>
    <row r="111" spans="1:8" x14ac:dyDescent="0.2">
      <c r="A111" s="11" t="str">
        <f t="shared" si="6"/>
        <v>Anni</v>
      </c>
      <c r="B111" s="11" t="str">
        <f t="shared" si="7"/>
        <v>Angeria</v>
      </c>
      <c r="C111" s="8" t="s">
        <v>932</v>
      </c>
      <c r="D111" s="58" t="s">
        <v>931</v>
      </c>
      <c r="E111" s="42">
        <v>44334</v>
      </c>
      <c r="F111" t="s">
        <v>1362</v>
      </c>
      <c r="G111" s="11"/>
      <c r="H111" s="5" t="s">
        <v>504</v>
      </c>
    </row>
    <row r="112" spans="1:8" x14ac:dyDescent="0.2">
      <c r="A112" s="11" t="str">
        <f t="shared" si="6"/>
        <v>Reijo</v>
      </c>
      <c r="B112" s="11" t="str">
        <f t="shared" si="7"/>
        <v>Cederlöf</v>
      </c>
      <c r="C112" s="8" t="s">
        <v>934</v>
      </c>
      <c r="D112" s="59" t="s">
        <v>933</v>
      </c>
      <c r="E112" s="42">
        <v>44334</v>
      </c>
      <c r="F112" t="s">
        <v>1362</v>
      </c>
      <c r="G112" s="11"/>
      <c r="H112" s="5" t="s">
        <v>504</v>
      </c>
    </row>
    <row r="113" spans="1:8" x14ac:dyDescent="0.2">
      <c r="A113" s="11" t="str">
        <f t="shared" si="6"/>
        <v>Niko</v>
      </c>
      <c r="B113" s="11" t="str">
        <f t="shared" si="7"/>
        <v>Eskolin</v>
      </c>
      <c r="C113" s="8" t="s">
        <v>936</v>
      </c>
      <c r="D113" s="59" t="s">
        <v>935</v>
      </c>
      <c r="E113" s="42">
        <v>44334</v>
      </c>
      <c r="F113" t="s">
        <v>1362</v>
      </c>
      <c r="G113" s="11"/>
      <c r="H113" s="5" t="s">
        <v>504</v>
      </c>
    </row>
    <row r="114" spans="1:8" x14ac:dyDescent="0.2">
      <c r="A114" s="11" t="str">
        <f t="shared" si="6"/>
        <v>Netta</v>
      </c>
      <c r="B114" s="11" t="str">
        <f t="shared" si="7"/>
        <v>Nurmikolu</v>
      </c>
      <c r="C114" s="8" t="s">
        <v>937</v>
      </c>
      <c r="D114" s="59" t="s">
        <v>938</v>
      </c>
      <c r="E114" s="42">
        <v>44334</v>
      </c>
      <c r="F114" t="s">
        <v>1362</v>
      </c>
      <c r="G114" s="11"/>
      <c r="H114" s="5" t="s">
        <v>504</v>
      </c>
    </row>
    <row r="115" spans="1:8" x14ac:dyDescent="0.2">
      <c r="A115" s="11" t="str">
        <f t="shared" si="6"/>
        <v>Mira</v>
      </c>
      <c r="B115" s="11" t="str">
        <f t="shared" si="7"/>
        <v>Niemelä</v>
      </c>
      <c r="C115" s="8" t="s">
        <v>940</v>
      </c>
      <c r="D115" s="59" t="s">
        <v>941</v>
      </c>
      <c r="E115" s="42">
        <v>44350</v>
      </c>
      <c r="F115" t="s">
        <v>1362</v>
      </c>
      <c r="G115" s="11"/>
      <c r="H115" s="5" t="s">
        <v>504</v>
      </c>
    </row>
    <row r="116" spans="1:8" x14ac:dyDescent="0.2">
      <c r="A116" s="11" t="str">
        <f t="shared" si="6"/>
        <v>Riina</v>
      </c>
      <c r="B116" s="11" t="str">
        <f t="shared" si="7"/>
        <v>Lepistö</v>
      </c>
      <c r="C116" s="8" t="s">
        <v>1001</v>
      </c>
      <c r="D116" s="59" t="s">
        <v>1002</v>
      </c>
      <c r="E116" s="42">
        <v>44406</v>
      </c>
      <c r="F116" t="s">
        <v>1363</v>
      </c>
      <c r="G116" s="11"/>
      <c r="H116" s="5" t="s">
        <v>504</v>
      </c>
    </row>
    <row r="117" spans="1:8" x14ac:dyDescent="0.2">
      <c r="A117" s="11" t="str">
        <f t="shared" si="6"/>
        <v>Juha</v>
      </c>
      <c r="B117" s="11" t="str">
        <f t="shared" si="7"/>
        <v>Nurmi</v>
      </c>
      <c r="C117" s="8" t="s">
        <v>1003</v>
      </c>
      <c r="D117" s="59" t="s">
        <v>1004</v>
      </c>
      <c r="E117" s="42">
        <v>44407</v>
      </c>
      <c r="F117" t="s">
        <v>1363</v>
      </c>
      <c r="G117" s="11"/>
      <c r="H117" s="5" t="s">
        <v>504</v>
      </c>
    </row>
    <row r="118" spans="1:8" x14ac:dyDescent="0.2">
      <c r="A118" s="11" t="str">
        <f t="shared" si="6"/>
        <v>Aaro</v>
      </c>
      <c r="B118" s="11" t="str">
        <f t="shared" si="7"/>
        <v>Helander</v>
      </c>
      <c r="C118" s="8" t="s">
        <v>1005</v>
      </c>
      <c r="D118" s="59" t="s">
        <v>1006</v>
      </c>
      <c r="E118" s="42">
        <v>44413</v>
      </c>
      <c r="F118" t="s">
        <v>1363</v>
      </c>
      <c r="G118" s="11"/>
      <c r="H118" s="5" t="s">
        <v>504</v>
      </c>
    </row>
    <row r="119" spans="1:8" x14ac:dyDescent="0.2">
      <c r="A119" s="11" t="str">
        <f t="shared" si="6"/>
        <v>Carita</v>
      </c>
      <c r="B119" s="11" t="str">
        <f t="shared" si="7"/>
        <v>Mäkelä</v>
      </c>
      <c r="C119" s="8" t="s">
        <v>997</v>
      </c>
      <c r="D119" s="59" t="s">
        <v>998</v>
      </c>
      <c r="E119" s="42">
        <v>44415</v>
      </c>
      <c r="F119" t="s">
        <v>1363</v>
      </c>
      <c r="G119" s="11"/>
      <c r="H119" s="5" t="s">
        <v>504</v>
      </c>
    </row>
    <row r="120" spans="1:8" x14ac:dyDescent="0.2">
      <c r="A120" s="11" t="str">
        <f t="shared" si="6"/>
        <v>Katri</v>
      </c>
      <c r="B120" s="11" t="str">
        <f t="shared" si="7"/>
        <v>Uusiniitty</v>
      </c>
      <c r="C120" s="8" t="s">
        <v>1007</v>
      </c>
      <c r="D120" s="59"/>
      <c r="E120" s="42">
        <v>44424</v>
      </c>
      <c r="F120" t="s">
        <v>1363</v>
      </c>
      <c r="G120" s="11" t="s">
        <v>3384</v>
      </c>
      <c r="H120" s="5" t="s">
        <v>504</v>
      </c>
    </row>
    <row r="121" spans="1:8" x14ac:dyDescent="0.2">
      <c r="A121" s="11" t="str">
        <f t="shared" si="6"/>
        <v>Tapio</v>
      </c>
      <c r="B121" s="11" t="str">
        <f t="shared" si="7"/>
        <v>Halla</v>
      </c>
      <c r="C121" s="8" t="s">
        <v>1008</v>
      </c>
      <c r="D121" s="59" t="s">
        <v>1009</v>
      </c>
      <c r="E121" s="42">
        <v>44424</v>
      </c>
      <c r="F121" t="s">
        <v>1363</v>
      </c>
      <c r="G121" s="11"/>
      <c r="H121" s="5" t="s">
        <v>504</v>
      </c>
    </row>
    <row r="122" spans="1:8" x14ac:dyDescent="0.2">
      <c r="A122" s="11" t="str">
        <f t="shared" si="6"/>
        <v>Paula</v>
      </c>
      <c r="B122" s="11" t="str">
        <f t="shared" si="7"/>
        <v>Mäntylä</v>
      </c>
      <c r="C122" s="8" t="s">
        <v>1011</v>
      </c>
      <c r="D122" s="59" t="s">
        <v>1012</v>
      </c>
      <c r="E122" s="42">
        <v>44431</v>
      </c>
      <c r="F122" t="s">
        <v>1363</v>
      </c>
      <c r="G122" s="11"/>
      <c r="H122" s="5" t="s">
        <v>504</v>
      </c>
    </row>
    <row r="123" spans="1:8" x14ac:dyDescent="0.2">
      <c r="A123" s="11" t="str">
        <f t="shared" si="6"/>
        <v>Tiia</v>
      </c>
      <c r="B123" s="11" t="str">
        <f t="shared" si="7"/>
        <v>Metiäinen</v>
      </c>
      <c r="C123" s="8" t="s">
        <v>1024</v>
      </c>
      <c r="D123" s="59" t="s">
        <v>1025</v>
      </c>
      <c r="E123" s="42">
        <v>44434</v>
      </c>
      <c r="F123" t="s">
        <v>1363</v>
      </c>
      <c r="G123" s="11"/>
      <c r="H123" s="5" t="s">
        <v>504</v>
      </c>
    </row>
    <row r="124" spans="1:8" x14ac:dyDescent="0.2">
      <c r="A124" s="11" t="str">
        <f t="shared" ref="A124:A155" si="8">IF(ISERR(FIND(" ",C124)),"",LEFT(C124,FIND(" ",C124)-1))</f>
        <v>Kaj</v>
      </c>
      <c r="B124" s="11" t="str">
        <f t="shared" ref="B124:B155" si="9">TRIM(RIGHT(SUBSTITUTE(C124," ",REPT(" ",LEN(C124))),LEN(C124)))</f>
        <v>Sotala</v>
      </c>
      <c r="C124" s="8" t="s">
        <v>1026</v>
      </c>
      <c r="D124" s="59" t="s">
        <v>1027</v>
      </c>
      <c r="E124" s="42">
        <v>44435</v>
      </c>
      <c r="F124" t="s">
        <v>1363</v>
      </c>
      <c r="G124" s="11"/>
      <c r="H124" s="5" t="s">
        <v>504</v>
      </c>
    </row>
    <row r="125" spans="1:8" x14ac:dyDescent="0.2">
      <c r="A125" s="11" t="str">
        <f t="shared" si="8"/>
        <v>Tommi</v>
      </c>
      <c r="B125" s="11" t="str">
        <f t="shared" si="9"/>
        <v>Aspelund</v>
      </c>
      <c r="C125" s="8" t="s">
        <v>1040</v>
      </c>
      <c r="D125" s="59" t="s">
        <v>1028</v>
      </c>
      <c r="E125" s="42">
        <v>44438</v>
      </c>
      <c r="F125" t="s">
        <v>1363</v>
      </c>
      <c r="G125" s="11"/>
      <c r="H125" s="5" t="s">
        <v>504</v>
      </c>
    </row>
    <row r="126" spans="1:8" x14ac:dyDescent="0.2">
      <c r="A126" s="11" t="str">
        <f t="shared" si="8"/>
        <v>Juha</v>
      </c>
      <c r="B126" s="11" t="str">
        <f t="shared" si="9"/>
        <v>Kienanen</v>
      </c>
      <c r="C126" s="8" t="s">
        <v>1032</v>
      </c>
      <c r="D126" s="59" t="s">
        <v>1033</v>
      </c>
      <c r="E126" s="42">
        <v>44438</v>
      </c>
      <c r="F126" t="s">
        <v>1363</v>
      </c>
      <c r="G126" s="11"/>
      <c r="H126" s="5" t="s">
        <v>504</v>
      </c>
    </row>
    <row r="127" spans="1:8" x14ac:dyDescent="0.2">
      <c r="A127" s="11" t="str">
        <f t="shared" si="8"/>
        <v>Anna</v>
      </c>
      <c r="B127" s="11" t="str">
        <f t="shared" si="9"/>
        <v>Korelin</v>
      </c>
      <c r="C127" s="8" t="s">
        <v>1034</v>
      </c>
      <c r="D127" s="59" t="s">
        <v>1035</v>
      </c>
      <c r="E127" s="42">
        <v>44439</v>
      </c>
      <c r="F127" t="s">
        <v>1363</v>
      </c>
      <c r="G127" s="11"/>
      <c r="H127" s="5" t="s">
        <v>504</v>
      </c>
    </row>
    <row r="128" spans="1:8" x14ac:dyDescent="0.2">
      <c r="A128" s="11" t="str">
        <f t="shared" si="8"/>
        <v>Miia</v>
      </c>
      <c r="B128" s="11" t="str">
        <f t="shared" si="9"/>
        <v>Rantonen</v>
      </c>
      <c r="C128" s="8" t="s">
        <v>1036</v>
      </c>
      <c r="D128" s="59" t="s">
        <v>1037</v>
      </c>
      <c r="E128" s="42">
        <v>44440</v>
      </c>
      <c r="F128" t="s">
        <v>1363</v>
      </c>
      <c r="G128" s="11"/>
      <c r="H128" s="5" t="s">
        <v>504</v>
      </c>
    </row>
    <row r="129" spans="1:8" x14ac:dyDescent="0.2">
      <c r="A129" s="11" t="str">
        <f t="shared" si="8"/>
        <v>Ossi</v>
      </c>
      <c r="B129" s="11" t="str">
        <f t="shared" si="9"/>
        <v>Konttinen</v>
      </c>
      <c r="C129" s="8" t="s">
        <v>1038</v>
      </c>
      <c r="D129" s="59" t="s">
        <v>1039</v>
      </c>
      <c r="E129" s="42">
        <v>44441</v>
      </c>
      <c r="F129" t="s">
        <v>1363</v>
      </c>
      <c r="G129" s="11"/>
      <c r="H129" s="5" t="s">
        <v>504</v>
      </c>
    </row>
    <row r="130" spans="1:8" x14ac:dyDescent="0.2">
      <c r="A130" s="11" t="str">
        <f t="shared" si="8"/>
        <v>Tuuli</v>
      </c>
      <c r="B130" s="11" t="str">
        <f t="shared" si="9"/>
        <v>Levänen</v>
      </c>
      <c r="C130" s="8" t="s">
        <v>1042</v>
      </c>
      <c r="D130" s="59" t="s">
        <v>1043</v>
      </c>
      <c r="E130" s="42">
        <v>44443</v>
      </c>
      <c r="F130" t="s">
        <v>1363</v>
      </c>
      <c r="G130" s="11"/>
      <c r="H130" s="5" t="s">
        <v>504</v>
      </c>
    </row>
    <row r="131" spans="1:8" x14ac:dyDescent="0.2">
      <c r="A131" s="11" t="str">
        <f t="shared" si="8"/>
        <v>Tuomas</v>
      </c>
      <c r="B131" s="11" t="str">
        <f t="shared" si="9"/>
        <v>Larkovuo</v>
      </c>
      <c r="C131" s="8" t="s">
        <v>1067</v>
      </c>
      <c r="D131" s="59" t="s">
        <v>1068</v>
      </c>
      <c r="E131" s="42">
        <v>44455</v>
      </c>
      <c r="F131" t="s">
        <v>1362</v>
      </c>
      <c r="G131" s="11"/>
      <c r="H131" s="5" t="s">
        <v>504</v>
      </c>
    </row>
    <row r="132" spans="1:8" x14ac:dyDescent="0.2">
      <c r="A132" s="11" t="str">
        <f t="shared" si="8"/>
        <v>Panu</v>
      </c>
      <c r="B132" s="11" t="str">
        <f t="shared" si="9"/>
        <v>Pietilä</v>
      </c>
      <c r="C132" s="8" t="s">
        <v>1088</v>
      </c>
      <c r="D132" s="59" t="s">
        <v>1087</v>
      </c>
      <c r="E132" s="42">
        <v>44462</v>
      </c>
      <c r="F132" t="s">
        <v>1364</v>
      </c>
      <c r="G132" s="11"/>
      <c r="H132" s="5" t="s">
        <v>504</v>
      </c>
    </row>
    <row r="133" spans="1:8" x14ac:dyDescent="0.2">
      <c r="A133" t="str">
        <f t="shared" si="8"/>
        <v>Antti</v>
      </c>
      <c r="B133" t="str">
        <f t="shared" si="9"/>
        <v>Hietasola</v>
      </c>
      <c r="C133" s="8" t="s">
        <v>1095</v>
      </c>
      <c r="D133" s="59" t="s">
        <v>1096</v>
      </c>
      <c r="E133" s="42">
        <v>44462</v>
      </c>
      <c r="F133" t="s">
        <v>1364</v>
      </c>
      <c r="G133" s="11"/>
      <c r="H133" s="5" t="s">
        <v>504</v>
      </c>
    </row>
    <row r="134" spans="1:8" x14ac:dyDescent="0.2">
      <c r="A134" t="str">
        <f t="shared" si="8"/>
        <v>Kitti</v>
      </c>
      <c r="B134" t="str">
        <f t="shared" si="9"/>
        <v>Karaksela</v>
      </c>
      <c r="C134" s="8" t="s">
        <v>1367</v>
      </c>
      <c r="D134" s="59" t="s">
        <v>1368</v>
      </c>
      <c r="E134" s="42">
        <v>44503</v>
      </c>
      <c r="F134" t="s">
        <v>1364</v>
      </c>
      <c r="G134" s="11"/>
      <c r="H134" s="5" t="s">
        <v>504</v>
      </c>
    </row>
    <row r="135" spans="1:8" x14ac:dyDescent="0.2">
      <c r="A135" t="str">
        <f t="shared" si="8"/>
        <v>Markku</v>
      </c>
      <c r="B135" t="str">
        <f t="shared" si="9"/>
        <v>Kontio</v>
      </c>
      <c r="C135" s="8" t="s">
        <v>1356</v>
      </c>
      <c r="D135" s="59" t="s">
        <v>1357</v>
      </c>
      <c r="E135" s="42">
        <v>44494</v>
      </c>
      <c r="F135" t="s">
        <v>1365</v>
      </c>
      <c r="G135" s="11"/>
      <c r="H135" s="5" t="s">
        <v>504</v>
      </c>
    </row>
    <row r="136" spans="1:8" x14ac:dyDescent="0.2">
      <c r="A136" t="str">
        <f t="shared" si="8"/>
        <v>Mira</v>
      </c>
      <c r="B136" t="str">
        <f t="shared" si="9"/>
        <v>Eskelinen</v>
      </c>
      <c r="C136" s="8" t="s">
        <v>1358</v>
      </c>
      <c r="D136" s="59" t="s">
        <v>1359</v>
      </c>
      <c r="E136" s="42">
        <v>44510</v>
      </c>
      <c r="F136" t="s">
        <v>1365</v>
      </c>
      <c r="G136" s="11"/>
      <c r="H136" s="5" t="s">
        <v>504</v>
      </c>
    </row>
    <row r="137" spans="1:8" x14ac:dyDescent="0.2">
      <c r="A137" t="str">
        <f t="shared" si="8"/>
        <v>Saana</v>
      </c>
      <c r="B137" t="str">
        <f t="shared" si="9"/>
        <v>Pekkanen</v>
      </c>
      <c r="C137" s="8" t="s">
        <v>1360</v>
      </c>
      <c r="D137" s="59" t="s">
        <v>1361</v>
      </c>
      <c r="E137" s="42">
        <v>44511</v>
      </c>
      <c r="F137" t="s">
        <v>1365</v>
      </c>
      <c r="G137" s="11"/>
      <c r="H137" s="5" t="s">
        <v>504</v>
      </c>
    </row>
    <row r="138" spans="1:8" x14ac:dyDescent="0.2">
      <c r="A138" t="str">
        <f t="shared" si="8"/>
        <v>Åke</v>
      </c>
      <c r="B138" t="str">
        <f t="shared" si="9"/>
        <v>Petman</v>
      </c>
      <c r="C138" s="8" t="s">
        <v>1370</v>
      </c>
      <c r="D138" s="59" t="s">
        <v>1371</v>
      </c>
      <c r="E138" s="42">
        <v>44511</v>
      </c>
      <c r="F138" t="s">
        <v>1365</v>
      </c>
      <c r="G138" s="11"/>
      <c r="H138" s="5" t="s">
        <v>504</v>
      </c>
    </row>
    <row r="139" spans="1:8" x14ac:dyDescent="0.2">
      <c r="A139" s="11" t="str">
        <f t="shared" si="8"/>
        <v>Adele</v>
      </c>
      <c r="B139" s="11" t="str">
        <f t="shared" si="9"/>
        <v>Waltari</v>
      </c>
      <c r="C139" s="8" t="s">
        <v>1127</v>
      </c>
      <c r="D139" s="11" t="s">
        <v>1128</v>
      </c>
      <c r="E139" s="42" t="s">
        <v>1129</v>
      </c>
      <c r="F139" t="s">
        <v>1366</v>
      </c>
      <c r="G139" s="11"/>
      <c r="H139" s="5" t="s">
        <v>504</v>
      </c>
    </row>
    <row r="140" spans="1:8" x14ac:dyDescent="0.2">
      <c r="A140" s="11" t="str">
        <f t="shared" si="8"/>
        <v>Tuomas</v>
      </c>
      <c r="B140" s="11" t="str">
        <f t="shared" si="9"/>
        <v>Räisänen</v>
      </c>
      <c r="C140" s="8" t="s">
        <v>1130</v>
      </c>
      <c r="D140" t="s">
        <v>1131</v>
      </c>
      <c r="E140" s="42" t="s">
        <v>1129</v>
      </c>
      <c r="F140" t="s">
        <v>1366</v>
      </c>
      <c r="G140" s="11"/>
      <c r="H140" s="5" t="s">
        <v>504</v>
      </c>
    </row>
    <row r="141" spans="1:8" x14ac:dyDescent="0.2">
      <c r="A141" s="11" t="str">
        <f t="shared" si="8"/>
        <v>Simon</v>
      </c>
      <c r="B141" s="11" t="str">
        <f t="shared" si="9"/>
        <v>Rönnqvist</v>
      </c>
      <c r="C141" s="8" t="s">
        <v>1132</v>
      </c>
      <c r="D141" t="s">
        <v>1133</v>
      </c>
      <c r="E141" s="42" t="s">
        <v>1129</v>
      </c>
      <c r="F141" t="s">
        <v>1366</v>
      </c>
      <c r="G141" s="11"/>
      <c r="H141" s="5" t="s">
        <v>504</v>
      </c>
    </row>
    <row r="142" spans="1:8" x14ac:dyDescent="0.2">
      <c r="A142" s="11" t="str">
        <f t="shared" si="8"/>
        <v>Miina-Maria</v>
      </c>
      <c r="B142" s="11" t="str">
        <f t="shared" si="9"/>
        <v>Aalto-Setälä</v>
      </c>
      <c r="C142" s="8" t="s">
        <v>1134</v>
      </c>
      <c r="D142" t="s">
        <v>1135</v>
      </c>
      <c r="E142" s="42" t="s">
        <v>1129</v>
      </c>
      <c r="F142" t="s">
        <v>1366</v>
      </c>
      <c r="G142" s="11"/>
      <c r="H142" s="5" t="s">
        <v>504</v>
      </c>
    </row>
    <row r="143" spans="1:8" x14ac:dyDescent="0.2">
      <c r="A143" s="11" t="str">
        <f t="shared" si="8"/>
        <v>Miika</v>
      </c>
      <c r="B143" s="11" t="str">
        <f t="shared" si="9"/>
        <v>Särkkä</v>
      </c>
      <c r="C143" s="8" t="s">
        <v>1203</v>
      </c>
      <c r="D143" t="s">
        <v>1137</v>
      </c>
      <c r="E143" s="42" t="s">
        <v>1129</v>
      </c>
      <c r="F143" t="s">
        <v>1366</v>
      </c>
      <c r="G143" s="11"/>
      <c r="H143" s="5" t="s">
        <v>504</v>
      </c>
    </row>
    <row r="144" spans="1:8" x14ac:dyDescent="0.2">
      <c r="A144" s="11" t="str">
        <f t="shared" si="8"/>
        <v>Tuomas</v>
      </c>
      <c r="B144" s="11" t="str">
        <f t="shared" si="9"/>
        <v>Niemi</v>
      </c>
      <c r="C144" s="8" t="s">
        <v>1204</v>
      </c>
      <c r="E144" s="42" t="s">
        <v>1129</v>
      </c>
      <c r="F144" t="s">
        <v>1366</v>
      </c>
      <c r="G144" t="s">
        <v>3161</v>
      </c>
      <c r="H144" s="5" t="s">
        <v>504</v>
      </c>
    </row>
    <row r="145" spans="1:8" x14ac:dyDescent="0.2">
      <c r="A145" s="11" t="str">
        <f t="shared" si="8"/>
        <v>Pauli</v>
      </c>
      <c r="B145" s="11" t="str">
        <f t="shared" si="9"/>
        <v>Jyrkinewsky</v>
      </c>
      <c r="C145" s="8" t="s">
        <v>1205</v>
      </c>
      <c r="D145" s="50" t="s">
        <v>2191</v>
      </c>
      <c r="E145" s="42" t="s">
        <v>1129</v>
      </c>
      <c r="F145" t="s">
        <v>1366</v>
      </c>
      <c r="G145" s="11"/>
      <c r="H145" s="5" t="s">
        <v>504</v>
      </c>
    </row>
    <row r="146" spans="1:8" x14ac:dyDescent="0.2">
      <c r="A146" s="11" t="str">
        <f t="shared" si="8"/>
        <v>Antti</v>
      </c>
      <c r="B146" s="11" t="str">
        <f t="shared" si="9"/>
        <v>Lindfors</v>
      </c>
      <c r="C146" s="8" t="s">
        <v>1206</v>
      </c>
      <c r="D146" t="s">
        <v>1139</v>
      </c>
      <c r="E146" s="42" t="s">
        <v>1129</v>
      </c>
      <c r="F146" t="s">
        <v>1366</v>
      </c>
      <c r="G146" s="11"/>
      <c r="H146" s="5" t="s">
        <v>504</v>
      </c>
    </row>
    <row r="147" spans="1:8" x14ac:dyDescent="0.2">
      <c r="A147" s="11" t="str">
        <f t="shared" si="8"/>
        <v>Henry</v>
      </c>
      <c r="B147" s="11" t="str">
        <f t="shared" si="9"/>
        <v>Railo</v>
      </c>
      <c r="C147" s="8" t="s">
        <v>1207</v>
      </c>
      <c r="D147" t="s">
        <v>1140</v>
      </c>
      <c r="E147" s="42" t="s">
        <v>1129</v>
      </c>
      <c r="F147" t="s">
        <v>1366</v>
      </c>
      <c r="G147" s="11"/>
      <c r="H147" s="5" t="s">
        <v>504</v>
      </c>
    </row>
    <row r="148" spans="1:8" x14ac:dyDescent="0.2">
      <c r="A148" s="11" t="str">
        <f t="shared" si="8"/>
        <v>Lila</v>
      </c>
      <c r="B148" s="11" t="str">
        <f t="shared" si="9"/>
        <v>Saarikko</v>
      </c>
      <c r="C148" s="8" t="s">
        <v>1208</v>
      </c>
      <c r="D148" t="s">
        <v>1141</v>
      </c>
      <c r="E148" s="42" t="s">
        <v>1129</v>
      </c>
      <c r="F148" t="s">
        <v>1366</v>
      </c>
      <c r="G148" s="11"/>
      <c r="H148" s="5" t="s">
        <v>504</v>
      </c>
    </row>
    <row r="149" spans="1:8" x14ac:dyDescent="0.2">
      <c r="A149" s="11" t="str">
        <f t="shared" si="8"/>
        <v>Erika</v>
      </c>
      <c r="B149" s="11" t="str">
        <f t="shared" si="9"/>
        <v>Wang</v>
      </c>
      <c r="C149" s="8" t="s">
        <v>1209</v>
      </c>
      <c r="D149" t="s">
        <v>1142</v>
      </c>
      <c r="E149" s="42" t="s">
        <v>1129</v>
      </c>
      <c r="F149" t="s">
        <v>1366</v>
      </c>
      <c r="G149" s="11"/>
      <c r="H149" s="5" t="s">
        <v>504</v>
      </c>
    </row>
    <row r="150" spans="1:8" x14ac:dyDescent="0.2">
      <c r="A150" s="11" t="str">
        <f t="shared" si="8"/>
        <v>Niina</v>
      </c>
      <c r="B150" s="11" t="str">
        <f t="shared" si="9"/>
        <v>Luomala</v>
      </c>
      <c r="C150" s="8" t="s">
        <v>1210</v>
      </c>
      <c r="D150" t="s">
        <v>1144</v>
      </c>
      <c r="E150" s="42" t="s">
        <v>1129</v>
      </c>
      <c r="F150" t="s">
        <v>1366</v>
      </c>
      <c r="G150" s="11"/>
      <c r="H150" s="5" t="s">
        <v>504</v>
      </c>
    </row>
    <row r="151" spans="1:8" x14ac:dyDescent="0.2">
      <c r="A151" s="11" t="str">
        <f t="shared" si="8"/>
        <v>Lassi</v>
      </c>
      <c r="B151" s="11" t="str">
        <f t="shared" si="9"/>
        <v>Miettinen</v>
      </c>
      <c r="C151" s="8" t="s">
        <v>1211</v>
      </c>
      <c r="D151" t="s">
        <v>1145</v>
      </c>
      <c r="E151" s="42" t="s">
        <v>1129</v>
      </c>
      <c r="F151" t="s">
        <v>1366</v>
      </c>
      <c r="G151" s="11"/>
      <c r="H151" s="5" t="s">
        <v>504</v>
      </c>
    </row>
    <row r="152" spans="1:8" x14ac:dyDescent="0.2">
      <c r="A152" s="11" t="str">
        <f t="shared" si="8"/>
        <v>Noora</v>
      </c>
      <c r="B152" s="11" t="str">
        <f t="shared" si="9"/>
        <v>Järvinen</v>
      </c>
      <c r="C152" s="8" t="s">
        <v>1212</v>
      </c>
      <c r="D152" t="s">
        <v>1146</v>
      </c>
      <c r="E152" s="42" t="s">
        <v>1129</v>
      </c>
      <c r="F152" t="s">
        <v>1366</v>
      </c>
      <c r="G152" s="11"/>
      <c r="H152" s="5" t="s">
        <v>504</v>
      </c>
    </row>
    <row r="153" spans="1:8" x14ac:dyDescent="0.2">
      <c r="A153" s="11" t="str">
        <f t="shared" si="8"/>
        <v>Mathilda</v>
      </c>
      <c r="B153" s="11" t="str">
        <f t="shared" si="9"/>
        <v>Isaksson</v>
      </c>
      <c r="C153" s="8" t="s">
        <v>1213</v>
      </c>
      <c r="D153" t="s">
        <v>1147</v>
      </c>
      <c r="E153" s="42" t="s">
        <v>1129</v>
      </c>
      <c r="F153" t="s">
        <v>1366</v>
      </c>
      <c r="G153" s="11"/>
      <c r="H153" s="5" t="s">
        <v>504</v>
      </c>
    </row>
    <row r="154" spans="1:8" x14ac:dyDescent="0.2">
      <c r="A154" s="11" t="str">
        <f t="shared" si="8"/>
        <v>Roosa</v>
      </c>
      <c r="B154" s="11" t="str">
        <f t="shared" si="9"/>
        <v>Savila</v>
      </c>
      <c r="C154" s="8" t="s">
        <v>1214</v>
      </c>
      <c r="D154" t="s">
        <v>1148</v>
      </c>
      <c r="E154" s="42" t="s">
        <v>1129</v>
      </c>
      <c r="F154" t="s">
        <v>1366</v>
      </c>
      <c r="G154" s="11"/>
      <c r="H154" s="5" t="s">
        <v>504</v>
      </c>
    </row>
    <row r="155" spans="1:8" x14ac:dyDescent="0.2">
      <c r="A155" s="11" t="str">
        <f t="shared" si="8"/>
        <v>Jaana</v>
      </c>
      <c r="B155" s="11" t="str">
        <f t="shared" si="9"/>
        <v>Okulov</v>
      </c>
      <c r="C155" s="8" t="s">
        <v>1215</v>
      </c>
      <c r="D155" t="s">
        <v>1149</v>
      </c>
      <c r="E155" s="42" t="s">
        <v>1129</v>
      </c>
      <c r="F155" t="s">
        <v>1366</v>
      </c>
      <c r="G155" s="11"/>
      <c r="H155" s="5" t="s">
        <v>504</v>
      </c>
    </row>
    <row r="156" spans="1:8" x14ac:dyDescent="0.2">
      <c r="A156" s="11" t="str">
        <f t="shared" ref="A156:A176" si="10">IF(ISERR(FIND(" ",C156)),"",LEFT(C156,FIND(" ",C156)-1))</f>
        <v>Iiris</v>
      </c>
      <c r="B156" s="11" t="str">
        <f t="shared" ref="B156:B176" si="11">TRIM(RIGHT(SUBSTITUTE(C156," ",REPT(" ",LEN(C156))),LEN(C156)))</f>
        <v>Mankki</v>
      </c>
      <c r="C156" s="8" t="s">
        <v>1216</v>
      </c>
      <c r="D156" t="s">
        <v>1150</v>
      </c>
      <c r="E156" s="42" t="s">
        <v>1129</v>
      </c>
      <c r="F156" t="s">
        <v>1366</v>
      </c>
      <c r="G156" s="11"/>
      <c r="H156" s="5" t="s">
        <v>504</v>
      </c>
    </row>
    <row r="157" spans="1:8" x14ac:dyDescent="0.2">
      <c r="A157" s="11" t="str">
        <f t="shared" si="10"/>
        <v>S</v>
      </c>
      <c r="B157" s="11" t="str">
        <f t="shared" si="11"/>
        <v>L</v>
      </c>
      <c r="C157" s="8" t="s">
        <v>3268</v>
      </c>
      <c r="E157" s="42" t="s">
        <v>1129</v>
      </c>
      <c r="F157" t="s">
        <v>1366</v>
      </c>
      <c r="G157" s="11"/>
      <c r="H157" s="5" t="s">
        <v>504</v>
      </c>
    </row>
    <row r="158" spans="1:8" x14ac:dyDescent="0.2">
      <c r="A158" s="11" t="str">
        <f t="shared" si="10"/>
        <v>Heikki</v>
      </c>
      <c r="B158" s="11" t="str">
        <f t="shared" si="11"/>
        <v>Suopohja</v>
      </c>
      <c r="C158" s="8" t="s">
        <v>1217</v>
      </c>
      <c r="D158" t="s">
        <v>1151</v>
      </c>
      <c r="E158" s="42" t="s">
        <v>1129</v>
      </c>
      <c r="F158" t="s">
        <v>1366</v>
      </c>
      <c r="G158" s="11"/>
      <c r="H158" s="5" t="s">
        <v>504</v>
      </c>
    </row>
    <row r="159" spans="1:8" x14ac:dyDescent="0.2">
      <c r="A159" s="11" t="str">
        <f t="shared" si="10"/>
        <v>Susanne</v>
      </c>
      <c r="B159" s="11" t="str">
        <f t="shared" si="11"/>
        <v>Uusitalo</v>
      </c>
      <c r="C159" s="8" t="s">
        <v>1218</v>
      </c>
      <c r="D159" t="s">
        <v>1152</v>
      </c>
      <c r="E159" s="42" t="s">
        <v>1129</v>
      </c>
      <c r="F159" t="s">
        <v>1366</v>
      </c>
      <c r="G159" s="11"/>
      <c r="H159" s="5" t="s">
        <v>504</v>
      </c>
    </row>
    <row r="160" spans="1:8" x14ac:dyDescent="0.2">
      <c r="A160" s="11" t="str">
        <f t="shared" si="10"/>
        <v>Matti</v>
      </c>
      <c r="B160" s="11" t="str">
        <f t="shared" si="11"/>
        <v>Lahti</v>
      </c>
      <c r="C160" s="8" t="s">
        <v>1219</v>
      </c>
      <c r="D160" s="50" t="s">
        <v>1274</v>
      </c>
      <c r="E160" s="42" t="s">
        <v>1129</v>
      </c>
      <c r="F160" t="s">
        <v>1366</v>
      </c>
      <c r="G160" s="11"/>
      <c r="H160" s="5" t="s">
        <v>504</v>
      </c>
    </row>
    <row r="161" spans="1:8" x14ac:dyDescent="0.2">
      <c r="A161" s="11" t="str">
        <f t="shared" si="10"/>
        <v>Ville</v>
      </c>
      <c r="B161" s="11" t="str">
        <f t="shared" si="11"/>
        <v>Pekkala</v>
      </c>
      <c r="C161" s="8" t="s">
        <v>1220</v>
      </c>
      <c r="D161" t="s">
        <v>1153</v>
      </c>
      <c r="E161" s="42" t="s">
        <v>1129</v>
      </c>
      <c r="F161" t="s">
        <v>1366</v>
      </c>
      <c r="G161" s="11"/>
      <c r="H161" s="5" t="s">
        <v>504</v>
      </c>
    </row>
    <row r="162" spans="1:8" x14ac:dyDescent="0.2">
      <c r="A162" s="11" t="str">
        <f t="shared" si="10"/>
        <v>Emmi</v>
      </c>
      <c r="B162" s="11" t="str">
        <f t="shared" si="11"/>
        <v>Ervelä</v>
      </c>
      <c r="C162" s="8" t="s">
        <v>1222</v>
      </c>
      <c r="E162" s="42" t="s">
        <v>1129</v>
      </c>
      <c r="F162" t="s">
        <v>1366</v>
      </c>
      <c r="G162" s="11" t="s">
        <v>3257</v>
      </c>
      <c r="H162" s="5" t="s">
        <v>504</v>
      </c>
    </row>
    <row r="163" spans="1:8" x14ac:dyDescent="0.2">
      <c r="A163" s="11" t="str">
        <f t="shared" si="10"/>
        <v>Olli-Pekka</v>
      </c>
      <c r="B163" s="11" t="str">
        <f t="shared" si="11"/>
        <v>Tapio</v>
      </c>
      <c r="C163" s="8" t="s">
        <v>1223</v>
      </c>
      <c r="D163" t="s">
        <v>1155</v>
      </c>
      <c r="E163" s="42" t="s">
        <v>1129</v>
      </c>
      <c r="F163" t="s">
        <v>1366</v>
      </c>
      <c r="G163" s="11"/>
      <c r="H163" s="5" t="s">
        <v>504</v>
      </c>
    </row>
    <row r="164" spans="1:8" x14ac:dyDescent="0.2">
      <c r="A164" s="11" t="str">
        <f t="shared" si="10"/>
        <v>Minttu</v>
      </c>
      <c r="B164" s="11" t="str">
        <f t="shared" si="11"/>
        <v>Hautala</v>
      </c>
      <c r="C164" s="8" t="s">
        <v>1224</v>
      </c>
      <c r="D164" t="s">
        <v>1156</v>
      </c>
      <c r="E164" s="42" t="s">
        <v>1129</v>
      </c>
      <c r="F164" t="s">
        <v>1366</v>
      </c>
      <c r="G164" s="11"/>
      <c r="H164" s="5" t="s">
        <v>504</v>
      </c>
    </row>
    <row r="165" spans="1:8" x14ac:dyDescent="0.2">
      <c r="A165" s="11" t="str">
        <f t="shared" si="10"/>
        <v>Ville</v>
      </c>
      <c r="B165" s="11" t="str">
        <f t="shared" si="11"/>
        <v>Kurki</v>
      </c>
      <c r="C165" s="8" t="s">
        <v>1225</v>
      </c>
      <c r="D165" t="s">
        <v>1157</v>
      </c>
      <c r="E165" s="42" t="s">
        <v>1129</v>
      </c>
      <c r="F165" t="s">
        <v>1366</v>
      </c>
      <c r="G165" s="11"/>
      <c r="H165" s="5" t="s">
        <v>504</v>
      </c>
    </row>
    <row r="166" spans="1:8" x14ac:dyDescent="0.2">
      <c r="A166" s="11" t="str">
        <f t="shared" si="10"/>
        <v>Paula</v>
      </c>
      <c r="B166" s="11" t="str">
        <f t="shared" si="11"/>
        <v>Taipale</v>
      </c>
      <c r="C166" s="8" t="s">
        <v>1226</v>
      </c>
      <c r="D166" t="s">
        <v>1158</v>
      </c>
      <c r="E166" s="42" t="s">
        <v>1129</v>
      </c>
      <c r="F166" t="s">
        <v>1366</v>
      </c>
      <c r="G166" s="11"/>
      <c r="H166" s="5" t="s">
        <v>504</v>
      </c>
    </row>
    <row r="167" spans="1:8" x14ac:dyDescent="0.2">
      <c r="A167" s="11" t="str">
        <f t="shared" si="10"/>
        <v>Joni</v>
      </c>
      <c r="B167" s="11" t="str">
        <f t="shared" si="11"/>
        <v>Vuorinen</v>
      </c>
      <c r="C167" s="8" t="s">
        <v>1227</v>
      </c>
      <c r="D167" t="s">
        <v>1159</v>
      </c>
      <c r="E167" s="42" t="s">
        <v>1129</v>
      </c>
      <c r="F167" t="s">
        <v>1366</v>
      </c>
      <c r="G167" s="11"/>
      <c r="H167" s="5" t="s">
        <v>504</v>
      </c>
    </row>
    <row r="168" spans="1:8" x14ac:dyDescent="0.2">
      <c r="A168" s="11" t="str">
        <f t="shared" si="10"/>
        <v>Riia</v>
      </c>
      <c r="B168" s="11" t="str">
        <f t="shared" si="11"/>
        <v>Muurimaa</v>
      </c>
      <c r="C168" s="8" t="s">
        <v>1228</v>
      </c>
      <c r="D168" t="s">
        <v>1160</v>
      </c>
      <c r="E168" s="42" t="s">
        <v>1129</v>
      </c>
      <c r="F168" t="s">
        <v>1366</v>
      </c>
      <c r="G168" s="11"/>
      <c r="H168" s="5" t="s">
        <v>504</v>
      </c>
    </row>
    <row r="169" spans="1:8" x14ac:dyDescent="0.2">
      <c r="A169" s="11" t="str">
        <f t="shared" si="10"/>
        <v>Jessica</v>
      </c>
      <c r="B169" s="11" t="str">
        <f t="shared" si="11"/>
        <v>Lonka</v>
      </c>
      <c r="C169" s="8" t="s">
        <v>1229</v>
      </c>
      <c r="D169" t="s">
        <v>1161</v>
      </c>
      <c r="E169" s="42" t="s">
        <v>1129</v>
      </c>
      <c r="F169" t="s">
        <v>1366</v>
      </c>
      <c r="G169" s="11"/>
      <c r="H169" s="5" t="s">
        <v>504</v>
      </c>
    </row>
    <row r="170" spans="1:8" x14ac:dyDescent="0.2">
      <c r="A170" s="11" t="str">
        <f t="shared" si="10"/>
        <v>Kari</v>
      </c>
      <c r="B170" s="11" t="str">
        <f t="shared" si="11"/>
        <v>Koivu</v>
      </c>
      <c r="C170" s="8" t="s">
        <v>1230</v>
      </c>
      <c r="D170" t="s">
        <v>1162</v>
      </c>
      <c r="E170" s="42" t="s">
        <v>1129</v>
      </c>
      <c r="F170" t="s">
        <v>1366</v>
      </c>
      <c r="G170" s="11"/>
      <c r="H170" s="5" t="s">
        <v>504</v>
      </c>
    </row>
    <row r="171" spans="1:8" x14ac:dyDescent="0.2">
      <c r="A171" s="11" t="str">
        <f t="shared" si="10"/>
        <v>Joonas</v>
      </c>
      <c r="B171" s="11" t="str">
        <f t="shared" si="11"/>
        <v>Kankare</v>
      </c>
      <c r="C171" s="8" t="s">
        <v>1231</v>
      </c>
      <c r="D171" t="s">
        <v>1164</v>
      </c>
      <c r="E171" s="42" t="s">
        <v>1129</v>
      </c>
      <c r="F171" t="s">
        <v>1366</v>
      </c>
      <c r="G171" s="11"/>
      <c r="H171" s="5" t="s">
        <v>504</v>
      </c>
    </row>
    <row r="172" spans="1:8" x14ac:dyDescent="0.2">
      <c r="A172" s="11" t="str">
        <f t="shared" si="10"/>
        <v>Petra</v>
      </c>
      <c r="B172" s="11" t="str">
        <f t="shared" si="11"/>
        <v>Sinatria</v>
      </c>
      <c r="C172" s="8" t="s">
        <v>1124</v>
      </c>
      <c r="D172" t="s">
        <v>1123</v>
      </c>
      <c r="E172" s="42" t="s">
        <v>1129</v>
      </c>
      <c r="F172" t="s">
        <v>1366</v>
      </c>
      <c r="G172" s="11"/>
      <c r="H172" s="5" t="s">
        <v>504</v>
      </c>
    </row>
    <row r="173" spans="1:8" x14ac:dyDescent="0.2">
      <c r="A173" s="11" t="str">
        <f t="shared" si="10"/>
        <v>Timo</v>
      </c>
      <c r="B173" s="11" t="str">
        <f t="shared" si="11"/>
        <v>Larmela</v>
      </c>
      <c r="C173" s="8" t="s">
        <v>1232</v>
      </c>
      <c r="D173" t="s">
        <v>1165</v>
      </c>
      <c r="E173" s="42" t="s">
        <v>1129</v>
      </c>
      <c r="F173" t="s">
        <v>1366</v>
      </c>
      <c r="G173" s="11"/>
      <c r="H173" s="5" t="s">
        <v>504</v>
      </c>
    </row>
    <row r="174" spans="1:8" x14ac:dyDescent="0.2">
      <c r="A174" s="11" t="str">
        <f t="shared" si="10"/>
        <v>Joonas</v>
      </c>
      <c r="B174" s="11" t="str">
        <f t="shared" si="11"/>
        <v>Halminen</v>
      </c>
      <c r="C174" s="8" t="s">
        <v>1233</v>
      </c>
      <c r="D174" t="s">
        <v>1166</v>
      </c>
      <c r="E174" s="42" t="s">
        <v>1129</v>
      </c>
      <c r="F174" t="s">
        <v>1366</v>
      </c>
      <c r="G174" s="11"/>
      <c r="H174" s="5" t="s">
        <v>504</v>
      </c>
    </row>
    <row r="175" spans="1:8" x14ac:dyDescent="0.2">
      <c r="A175" s="11" t="str">
        <f t="shared" si="10"/>
        <v>S.</v>
      </c>
      <c r="B175" s="11" t="str">
        <f t="shared" si="11"/>
        <v>Sarrala</v>
      </c>
      <c r="C175" s="8" t="s">
        <v>1234</v>
      </c>
      <c r="D175" t="s">
        <v>1167</v>
      </c>
      <c r="E175" s="42" t="s">
        <v>1129</v>
      </c>
      <c r="F175" t="s">
        <v>1366</v>
      </c>
      <c r="G175" s="11"/>
      <c r="H175" s="5" t="s">
        <v>504</v>
      </c>
    </row>
    <row r="176" spans="1:8" x14ac:dyDescent="0.2">
      <c r="A176" s="11" t="str">
        <f t="shared" si="10"/>
        <v>Viivi</v>
      </c>
      <c r="B176" s="11" t="str">
        <f t="shared" si="11"/>
        <v>Kajander</v>
      </c>
      <c r="C176" s="8" t="s">
        <v>1235</v>
      </c>
      <c r="D176" t="s">
        <v>1168</v>
      </c>
      <c r="E176" s="42" t="s">
        <v>1129</v>
      </c>
      <c r="F176" t="s">
        <v>1366</v>
      </c>
      <c r="G176" s="11"/>
      <c r="H176" s="5" t="s">
        <v>504</v>
      </c>
    </row>
    <row r="177" spans="1:8" x14ac:dyDescent="0.2">
      <c r="A177" s="11" t="s">
        <v>3050</v>
      </c>
      <c r="B177" s="11" t="s">
        <v>2846</v>
      </c>
      <c r="C177" s="8"/>
      <c r="E177" s="42" t="s">
        <v>1129</v>
      </c>
      <c r="F177" t="s">
        <v>1366</v>
      </c>
      <c r="G177" s="11"/>
      <c r="H177" s="5" t="s">
        <v>504</v>
      </c>
    </row>
    <row r="178" spans="1:8" x14ac:dyDescent="0.2">
      <c r="A178" s="11" t="str">
        <f t="shared" ref="A178:A208" si="12">IF(ISERR(FIND(" ",C178)),"",LEFT(C178,FIND(" ",C178)-1))</f>
        <v>Niko</v>
      </c>
      <c r="B178" s="11" t="str">
        <f t="shared" ref="B178:B208" si="13">TRIM(RIGHT(SUBSTITUTE(C178," ",REPT(" ",LEN(C178))),LEN(C178)))</f>
        <v>Määttä</v>
      </c>
      <c r="C178" s="8" t="s">
        <v>1237</v>
      </c>
      <c r="D178" t="s">
        <v>1169</v>
      </c>
      <c r="E178" s="42" t="s">
        <v>1129</v>
      </c>
      <c r="F178" t="s">
        <v>1366</v>
      </c>
      <c r="G178" s="11"/>
      <c r="H178" s="5" t="s">
        <v>504</v>
      </c>
    </row>
    <row r="179" spans="1:8" x14ac:dyDescent="0.2">
      <c r="A179" s="11" t="str">
        <f t="shared" si="12"/>
        <v>Kalervo</v>
      </c>
      <c r="B179" s="11" t="str">
        <f t="shared" si="13"/>
        <v>Aho</v>
      </c>
      <c r="C179" s="8" t="s">
        <v>1238</v>
      </c>
      <c r="D179" t="s">
        <v>1171</v>
      </c>
      <c r="E179" s="42" t="s">
        <v>1129</v>
      </c>
      <c r="F179" t="s">
        <v>1366</v>
      </c>
      <c r="G179" s="11"/>
      <c r="H179" s="5" t="s">
        <v>504</v>
      </c>
    </row>
    <row r="180" spans="1:8" x14ac:dyDescent="0.2">
      <c r="A180" s="11" t="str">
        <f t="shared" si="12"/>
        <v>Jarkko</v>
      </c>
      <c r="B180" s="11" t="str">
        <f t="shared" si="13"/>
        <v>Kauppinen</v>
      </c>
      <c r="C180" s="8" t="s">
        <v>1239</v>
      </c>
      <c r="D180" t="s">
        <v>1172</v>
      </c>
      <c r="E180" s="42" t="s">
        <v>1129</v>
      </c>
      <c r="F180" t="s">
        <v>1366</v>
      </c>
      <c r="G180" s="11"/>
      <c r="H180" s="5" t="s">
        <v>504</v>
      </c>
    </row>
    <row r="181" spans="1:8" x14ac:dyDescent="0.2">
      <c r="A181" s="11" t="str">
        <f t="shared" si="12"/>
        <v>Johanna</v>
      </c>
      <c r="B181" s="11" t="str">
        <f t="shared" si="13"/>
        <v>Novák</v>
      </c>
      <c r="C181" s="8" t="s">
        <v>1240</v>
      </c>
      <c r="D181" t="s">
        <v>1173</v>
      </c>
      <c r="E181" s="42" t="s">
        <v>1129</v>
      </c>
      <c r="F181" t="s">
        <v>1366</v>
      </c>
      <c r="G181" s="11"/>
      <c r="H181" s="5" t="s">
        <v>504</v>
      </c>
    </row>
    <row r="182" spans="1:8" x14ac:dyDescent="0.2">
      <c r="A182" s="11" t="str">
        <f t="shared" si="12"/>
        <v>Ilkka</v>
      </c>
      <c r="B182" s="11" t="str">
        <f t="shared" si="13"/>
        <v>Tynell</v>
      </c>
      <c r="C182" s="8" t="s">
        <v>1241</v>
      </c>
      <c r="D182" t="s">
        <v>1174</v>
      </c>
      <c r="E182" s="42" t="s">
        <v>1129</v>
      </c>
      <c r="F182" t="s">
        <v>1366</v>
      </c>
      <c r="G182" s="11"/>
      <c r="H182" s="5" t="s">
        <v>504</v>
      </c>
    </row>
    <row r="183" spans="1:8" x14ac:dyDescent="0.2">
      <c r="A183" s="11" t="str">
        <f t="shared" si="12"/>
        <v>Antti</v>
      </c>
      <c r="B183" s="11" t="str">
        <f t="shared" si="13"/>
        <v>Viitala</v>
      </c>
      <c r="C183" s="8" t="s">
        <v>1243</v>
      </c>
      <c r="D183" t="s">
        <v>1176</v>
      </c>
      <c r="E183" s="42" t="s">
        <v>1129</v>
      </c>
      <c r="F183" t="s">
        <v>1366</v>
      </c>
      <c r="G183" s="11"/>
      <c r="H183" s="5" t="s">
        <v>504</v>
      </c>
    </row>
    <row r="184" spans="1:8" x14ac:dyDescent="0.2">
      <c r="A184" s="11" t="str">
        <f t="shared" si="12"/>
        <v>Riikka</v>
      </c>
      <c r="B184" s="11" t="str">
        <f t="shared" si="13"/>
        <v>Pelo</v>
      </c>
      <c r="C184" s="8" t="s">
        <v>1244</v>
      </c>
      <c r="D184" t="s">
        <v>1177</v>
      </c>
      <c r="E184" s="42" t="s">
        <v>1129</v>
      </c>
      <c r="F184" t="s">
        <v>1366</v>
      </c>
      <c r="G184" s="11"/>
      <c r="H184" s="5" t="s">
        <v>504</v>
      </c>
    </row>
    <row r="185" spans="1:8" x14ac:dyDescent="0.2">
      <c r="A185" s="11" t="str">
        <f t="shared" si="12"/>
        <v>M</v>
      </c>
      <c r="B185" s="11" t="str">
        <f t="shared" si="13"/>
        <v>H</v>
      </c>
      <c r="C185" s="8" t="s">
        <v>3269</v>
      </c>
      <c r="E185" s="42" t="s">
        <v>1129</v>
      </c>
      <c r="F185" t="s">
        <v>1366</v>
      </c>
      <c r="G185" s="11"/>
      <c r="H185" s="5" t="s">
        <v>504</v>
      </c>
    </row>
    <row r="186" spans="1:8" x14ac:dyDescent="0.2">
      <c r="A186" s="11" t="str">
        <f t="shared" si="12"/>
        <v>Santeri</v>
      </c>
      <c r="B186" s="11" t="str">
        <f t="shared" si="13"/>
        <v>Palkivaara</v>
      </c>
      <c r="C186" s="8" t="s">
        <v>1245</v>
      </c>
      <c r="D186" t="s">
        <v>1179</v>
      </c>
      <c r="E186" s="42" t="s">
        <v>1129</v>
      </c>
      <c r="F186" t="s">
        <v>1366</v>
      </c>
      <c r="G186" s="11"/>
      <c r="H186" s="5" t="s">
        <v>504</v>
      </c>
    </row>
    <row r="187" spans="1:8" x14ac:dyDescent="0.2">
      <c r="A187" s="11" t="str">
        <f t="shared" si="12"/>
        <v>Henri</v>
      </c>
      <c r="B187" s="11" t="str">
        <f t="shared" si="13"/>
        <v>Sinisalmi</v>
      </c>
      <c r="C187" s="8" t="s">
        <v>1246</v>
      </c>
      <c r="D187" t="s">
        <v>1180</v>
      </c>
      <c r="E187" s="42" t="s">
        <v>1129</v>
      </c>
      <c r="F187" t="s">
        <v>1366</v>
      </c>
      <c r="G187" s="11"/>
      <c r="H187" s="5" t="s">
        <v>504</v>
      </c>
    </row>
    <row r="188" spans="1:8" x14ac:dyDescent="0.2">
      <c r="A188" s="11" t="str">
        <f t="shared" si="12"/>
        <v>Pia</v>
      </c>
      <c r="B188" s="11" t="str">
        <f t="shared" si="13"/>
        <v>Ljungman</v>
      </c>
      <c r="C188" s="8" t="s">
        <v>1247</v>
      </c>
      <c r="D188" t="s">
        <v>1181</v>
      </c>
      <c r="E188" s="42" t="s">
        <v>1129</v>
      </c>
      <c r="F188" t="s">
        <v>1366</v>
      </c>
      <c r="G188" s="11"/>
      <c r="H188" s="5" t="s">
        <v>504</v>
      </c>
    </row>
    <row r="189" spans="1:8" x14ac:dyDescent="0.2">
      <c r="A189" s="11" t="str">
        <f t="shared" si="12"/>
        <v>Sepu</v>
      </c>
      <c r="B189" s="11" t="str">
        <f t="shared" si="13"/>
        <v>Raatikainen</v>
      </c>
      <c r="C189" s="8" t="s">
        <v>1248</v>
      </c>
      <c r="D189" t="s">
        <v>1182</v>
      </c>
      <c r="E189" s="42" t="s">
        <v>1129</v>
      </c>
      <c r="F189" t="s">
        <v>1366</v>
      </c>
      <c r="G189" s="11"/>
      <c r="H189" s="5" t="s">
        <v>504</v>
      </c>
    </row>
    <row r="190" spans="1:8" x14ac:dyDescent="0.2">
      <c r="A190" s="11" t="str">
        <f t="shared" si="12"/>
        <v>Ilo</v>
      </c>
      <c r="B190" s="11" t="str">
        <f t="shared" si="13"/>
        <v>Joenpolvi</v>
      </c>
      <c r="C190" s="8" t="s">
        <v>1249</v>
      </c>
      <c r="D190" t="s">
        <v>1183</v>
      </c>
      <c r="E190" s="42" t="s">
        <v>1129</v>
      </c>
      <c r="F190" t="s">
        <v>1366</v>
      </c>
      <c r="G190" s="11"/>
      <c r="H190" s="5" t="s">
        <v>504</v>
      </c>
    </row>
    <row r="191" spans="1:8" x14ac:dyDescent="0.2">
      <c r="A191" s="11" t="str">
        <f t="shared" si="12"/>
        <v>Anna-Maija</v>
      </c>
      <c r="B191" s="11" t="str">
        <f t="shared" si="13"/>
        <v>Mäkelä</v>
      </c>
      <c r="C191" s="8" t="s">
        <v>1250</v>
      </c>
      <c r="D191" t="s">
        <v>1184</v>
      </c>
      <c r="E191" s="42" t="s">
        <v>1129</v>
      </c>
      <c r="F191" t="s">
        <v>1366</v>
      </c>
      <c r="G191" s="11"/>
      <c r="H191" s="5" t="s">
        <v>504</v>
      </c>
    </row>
    <row r="192" spans="1:8" x14ac:dyDescent="0.2">
      <c r="A192" s="11" t="str">
        <f t="shared" si="12"/>
        <v>Silja</v>
      </c>
      <c r="B192" s="11" t="str">
        <f t="shared" si="13"/>
        <v>Heimala</v>
      </c>
      <c r="C192" s="8" t="s">
        <v>1251</v>
      </c>
      <c r="D192" t="s">
        <v>1185</v>
      </c>
      <c r="E192" s="42" t="s">
        <v>1129</v>
      </c>
      <c r="F192" t="s">
        <v>1366</v>
      </c>
      <c r="G192" s="11"/>
      <c r="H192" s="5" t="s">
        <v>504</v>
      </c>
    </row>
    <row r="193" spans="1:8" x14ac:dyDescent="0.2">
      <c r="A193" s="11" t="str">
        <f t="shared" si="12"/>
        <v>Iina</v>
      </c>
      <c r="B193" s="11" t="str">
        <f t="shared" si="13"/>
        <v>Tolonen</v>
      </c>
      <c r="C193" s="8" t="s">
        <v>1254</v>
      </c>
      <c r="D193" t="s">
        <v>1188</v>
      </c>
      <c r="E193" s="42" t="s">
        <v>1129</v>
      </c>
      <c r="F193" t="s">
        <v>1366</v>
      </c>
      <c r="G193" s="11"/>
      <c r="H193" s="5" t="s">
        <v>504</v>
      </c>
    </row>
    <row r="194" spans="1:8" x14ac:dyDescent="0.2">
      <c r="A194" s="11" t="str">
        <f t="shared" si="12"/>
        <v>Mikko</v>
      </c>
      <c r="B194" s="11" t="str">
        <f t="shared" si="13"/>
        <v>Korhonen</v>
      </c>
      <c r="C194" s="8" t="s">
        <v>1256</v>
      </c>
      <c r="D194" t="s">
        <v>1190</v>
      </c>
      <c r="E194" s="42" t="s">
        <v>1129</v>
      </c>
      <c r="F194" t="s">
        <v>1366</v>
      </c>
      <c r="G194" s="11"/>
      <c r="H194" s="5" t="s">
        <v>504</v>
      </c>
    </row>
    <row r="195" spans="1:8" x14ac:dyDescent="0.2">
      <c r="A195" s="11" t="str">
        <f t="shared" si="12"/>
        <v>J</v>
      </c>
      <c r="B195" s="11" t="str">
        <f t="shared" si="13"/>
        <v>H</v>
      </c>
      <c r="C195" s="8" t="s">
        <v>3264</v>
      </c>
      <c r="D195" s="50"/>
      <c r="E195" s="42" t="s">
        <v>1129</v>
      </c>
      <c r="F195" t="s">
        <v>1366</v>
      </c>
      <c r="G195" s="11"/>
      <c r="H195" s="5" t="s">
        <v>504</v>
      </c>
    </row>
    <row r="196" spans="1:8" x14ac:dyDescent="0.2">
      <c r="A196" s="11" t="str">
        <f t="shared" si="12"/>
        <v>Laura</v>
      </c>
      <c r="B196" s="11" t="str">
        <f t="shared" si="13"/>
        <v>Lahti-Mononen</v>
      </c>
      <c r="C196" s="8" t="s">
        <v>1257</v>
      </c>
      <c r="D196" t="s">
        <v>1191</v>
      </c>
      <c r="E196" s="42" t="s">
        <v>1129</v>
      </c>
      <c r="F196" t="s">
        <v>1366</v>
      </c>
      <c r="G196" s="11"/>
      <c r="H196" s="5" t="s">
        <v>504</v>
      </c>
    </row>
    <row r="197" spans="1:8" x14ac:dyDescent="0.2">
      <c r="A197" s="11" t="str">
        <f t="shared" si="12"/>
        <v>R</v>
      </c>
      <c r="B197" s="11" t="str">
        <f t="shared" si="13"/>
        <v>S</v>
      </c>
      <c r="C197" s="8" t="s">
        <v>3270</v>
      </c>
      <c r="E197" s="42" t="s">
        <v>1129</v>
      </c>
      <c r="F197" t="s">
        <v>1366</v>
      </c>
      <c r="G197" s="11"/>
      <c r="H197" s="5" t="s">
        <v>504</v>
      </c>
    </row>
    <row r="198" spans="1:8" x14ac:dyDescent="0.2">
      <c r="A198" s="11" t="str">
        <f t="shared" si="12"/>
        <v>Robert</v>
      </c>
      <c r="B198" s="11" t="str">
        <f t="shared" si="13"/>
        <v>Rubanovitsch</v>
      </c>
      <c r="C198" s="8" t="s">
        <v>1258</v>
      </c>
      <c r="D198" t="s">
        <v>1193</v>
      </c>
      <c r="E198" s="42" t="s">
        <v>1129</v>
      </c>
      <c r="F198" t="s">
        <v>1366</v>
      </c>
      <c r="G198" s="11"/>
      <c r="H198" s="5" t="s">
        <v>504</v>
      </c>
    </row>
    <row r="199" spans="1:8" x14ac:dyDescent="0.2">
      <c r="A199" s="11" t="str">
        <f t="shared" si="12"/>
        <v>Tiia</v>
      </c>
      <c r="B199" s="11" t="str">
        <f t="shared" si="13"/>
        <v>Perälä</v>
      </c>
      <c r="C199" s="8" t="s">
        <v>1259</v>
      </c>
      <c r="D199" t="s">
        <v>1194</v>
      </c>
      <c r="E199" s="42" t="s">
        <v>1129</v>
      </c>
      <c r="F199" t="s">
        <v>1366</v>
      </c>
      <c r="G199" s="11"/>
      <c r="H199" s="5" t="s">
        <v>504</v>
      </c>
    </row>
    <row r="200" spans="1:8" x14ac:dyDescent="0.2">
      <c r="A200" s="11" t="str">
        <f t="shared" si="12"/>
        <v>Miika</v>
      </c>
      <c r="B200" s="11" t="str">
        <f t="shared" si="13"/>
        <v>Sandelin</v>
      </c>
      <c r="C200" s="8" t="s">
        <v>1260</v>
      </c>
      <c r="D200" t="s">
        <v>1195</v>
      </c>
      <c r="E200" s="42" t="s">
        <v>1129</v>
      </c>
      <c r="F200" t="s">
        <v>1366</v>
      </c>
      <c r="G200" s="11"/>
      <c r="H200" s="5" t="s">
        <v>504</v>
      </c>
    </row>
    <row r="201" spans="1:8" x14ac:dyDescent="0.2">
      <c r="A201" s="11" t="str">
        <f t="shared" si="12"/>
        <v>Tuomas</v>
      </c>
      <c r="B201" s="11" t="str">
        <f t="shared" si="13"/>
        <v>Pernu</v>
      </c>
      <c r="C201" s="8" t="s">
        <v>1261</v>
      </c>
      <c r="D201" t="s">
        <v>1196</v>
      </c>
      <c r="E201" s="42" t="s">
        <v>1129</v>
      </c>
      <c r="F201" t="s">
        <v>1366</v>
      </c>
      <c r="G201" s="11"/>
      <c r="H201" s="5" t="s">
        <v>504</v>
      </c>
    </row>
    <row r="202" spans="1:8" x14ac:dyDescent="0.2">
      <c r="A202" s="11" t="str">
        <f t="shared" si="12"/>
        <v>Risto</v>
      </c>
      <c r="B202" s="11" t="str">
        <f t="shared" si="13"/>
        <v>Mikkonen</v>
      </c>
      <c r="C202" s="8" t="s">
        <v>1262</v>
      </c>
      <c r="D202" t="s">
        <v>1197</v>
      </c>
      <c r="E202" s="42" t="s">
        <v>1129</v>
      </c>
      <c r="F202" t="s">
        <v>1366</v>
      </c>
      <c r="G202" s="11"/>
      <c r="H202" s="5" t="s">
        <v>504</v>
      </c>
    </row>
    <row r="203" spans="1:8" x14ac:dyDescent="0.2">
      <c r="A203" s="11" t="str">
        <f t="shared" si="12"/>
        <v>Pirkko</v>
      </c>
      <c r="B203" s="11" t="str">
        <f t="shared" si="13"/>
        <v>Ala</v>
      </c>
      <c r="C203" s="8" t="s">
        <v>1263</v>
      </c>
      <c r="D203" t="s">
        <v>1198</v>
      </c>
      <c r="E203" s="42" t="s">
        <v>1129</v>
      </c>
      <c r="F203" t="s">
        <v>1366</v>
      </c>
      <c r="G203" s="11"/>
      <c r="H203" s="5" t="s">
        <v>504</v>
      </c>
    </row>
    <row r="204" spans="1:8" x14ac:dyDescent="0.2">
      <c r="A204" s="11" t="str">
        <f t="shared" si="12"/>
        <v>Paula</v>
      </c>
      <c r="B204" s="11" t="str">
        <f t="shared" si="13"/>
        <v>Minkkinen</v>
      </c>
      <c r="C204" s="8" t="s">
        <v>1264</v>
      </c>
      <c r="D204" t="s">
        <v>1199</v>
      </c>
      <c r="E204" s="42" t="s">
        <v>1129</v>
      </c>
      <c r="F204" t="s">
        <v>1366</v>
      </c>
      <c r="G204" s="11"/>
      <c r="H204" s="5" t="s">
        <v>504</v>
      </c>
    </row>
    <row r="205" spans="1:8" x14ac:dyDescent="0.2">
      <c r="A205" s="11" t="str">
        <f t="shared" si="12"/>
        <v>Rasmus</v>
      </c>
      <c r="B205" s="11" t="str">
        <f t="shared" si="13"/>
        <v>Ahlgren</v>
      </c>
      <c r="C205" s="8" t="s">
        <v>1265</v>
      </c>
      <c r="D205" t="s">
        <v>1201</v>
      </c>
      <c r="E205" s="42" t="s">
        <v>1129</v>
      </c>
      <c r="F205" t="s">
        <v>1366</v>
      </c>
      <c r="G205" s="11"/>
      <c r="H205" s="5" t="s">
        <v>504</v>
      </c>
    </row>
    <row r="206" spans="1:8" x14ac:dyDescent="0.2">
      <c r="A206" s="11" t="str">
        <f t="shared" si="12"/>
        <v>Anni</v>
      </c>
      <c r="B206" s="11" t="str">
        <f t="shared" si="13"/>
        <v>Saukkola</v>
      </c>
      <c r="C206" s="8" t="s">
        <v>1266</v>
      </c>
      <c r="D206" t="s">
        <v>1202</v>
      </c>
      <c r="E206" s="42" t="s">
        <v>1129</v>
      </c>
      <c r="F206" t="s">
        <v>1366</v>
      </c>
      <c r="G206" s="11"/>
      <c r="H206" s="5" t="s">
        <v>504</v>
      </c>
    </row>
    <row r="207" spans="1:8" x14ac:dyDescent="0.2">
      <c r="A207" s="11" t="str">
        <f t="shared" si="12"/>
        <v>Mia-Maria</v>
      </c>
      <c r="B207" s="11" t="str">
        <f t="shared" si="13"/>
        <v>Willför</v>
      </c>
      <c r="C207" s="8" t="s">
        <v>1275</v>
      </c>
      <c r="D207" s="59" t="s">
        <v>1276</v>
      </c>
      <c r="E207" s="42" t="s">
        <v>1345</v>
      </c>
      <c r="F207" t="s">
        <v>1366</v>
      </c>
      <c r="G207" s="11"/>
      <c r="H207" s="5" t="s">
        <v>504</v>
      </c>
    </row>
    <row r="208" spans="1:8" x14ac:dyDescent="0.2">
      <c r="A208" s="11" t="str">
        <f t="shared" si="12"/>
        <v>Vesa</v>
      </c>
      <c r="B208" s="11" t="str">
        <f t="shared" si="13"/>
        <v>Iitti</v>
      </c>
      <c r="C208" s="8" t="s">
        <v>1277</v>
      </c>
      <c r="D208" s="59" t="s">
        <v>1278</v>
      </c>
      <c r="E208" s="42" t="s">
        <v>1345</v>
      </c>
      <c r="F208" t="s">
        <v>1366</v>
      </c>
      <c r="G208" s="11"/>
      <c r="H208" s="5" t="s">
        <v>504</v>
      </c>
    </row>
    <row r="209" spans="1:8" x14ac:dyDescent="0.2">
      <c r="A209" s="11" t="str">
        <f t="shared" ref="A209:A241" si="14">IF(ISERR(FIND(" ",C209)),"",LEFT(C209,FIND(" ",C209)-1))</f>
        <v>Riikka</v>
      </c>
      <c r="B209" s="11" t="str">
        <f t="shared" ref="B209:B240" si="15">TRIM(RIGHT(SUBSTITUTE(C209," ",REPT(" ",LEN(C209))),LEN(C209)))</f>
        <v>Niskanen</v>
      </c>
      <c r="C209" s="8" t="s">
        <v>1279</v>
      </c>
      <c r="D209" s="59" t="s">
        <v>1280</v>
      </c>
      <c r="E209" s="42" t="s">
        <v>1345</v>
      </c>
      <c r="F209" t="s">
        <v>1366</v>
      </c>
      <c r="G209" s="11"/>
      <c r="H209" s="5" t="s">
        <v>504</v>
      </c>
    </row>
    <row r="210" spans="1:8" x14ac:dyDescent="0.2">
      <c r="A210" s="11" t="str">
        <f t="shared" si="14"/>
        <v>Juulia</v>
      </c>
      <c r="B210" s="11" t="str">
        <f t="shared" si="15"/>
        <v>Haajanen</v>
      </c>
      <c r="C210" s="8" t="s">
        <v>1281</v>
      </c>
      <c r="D210" s="59" t="s">
        <v>1282</v>
      </c>
      <c r="E210" s="42" t="s">
        <v>1345</v>
      </c>
      <c r="F210" t="s">
        <v>1366</v>
      </c>
      <c r="G210" s="11"/>
      <c r="H210" s="5" t="s">
        <v>504</v>
      </c>
    </row>
    <row r="211" spans="1:8" x14ac:dyDescent="0.2">
      <c r="A211" s="11" t="str">
        <f t="shared" si="14"/>
        <v>Jenny</v>
      </c>
      <c r="B211" s="11" t="str">
        <f t="shared" si="15"/>
        <v>Marttila</v>
      </c>
      <c r="C211" s="8" t="s">
        <v>1283</v>
      </c>
      <c r="D211" s="59" t="s">
        <v>1284</v>
      </c>
      <c r="E211" s="42" t="s">
        <v>1345</v>
      </c>
      <c r="F211" t="s">
        <v>1366</v>
      </c>
      <c r="G211" s="11"/>
      <c r="H211" s="5" t="s">
        <v>504</v>
      </c>
    </row>
    <row r="212" spans="1:8" x14ac:dyDescent="0.2">
      <c r="A212" s="11" t="str">
        <f t="shared" si="14"/>
        <v>Henri</v>
      </c>
      <c r="B212" s="11" t="str">
        <f t="shared" si="15"/>
        <v>Toivanen</v>
      </c>
      <c r="C212" s="8" t="s">
        <v>1285</v>
      </c>
      <c r="D212" s="59" t="s">
        <v>1286</v>
      </c>
      <c r="E212" s="42" t="s">
        <v>1345</v>
      </c>
      <c r="F212" t="s">
        <v>1366</v>
      </c>
      <c r="G212" s="11"/>
      <c r="H212" s="5" t="s">
        <v>504</v>
      </c>
    </row>
    <row r="213" spans="1:8" x14ac:dyDescent="0.2">
      <c r="A213" s="11" t="str">
        <f t="shared" si="14"/>
        <v>Ksenia</v>
      </c>
      <c r="B213" s="11" t="str">
        <f t="shared" si="15"/>
        <v>Egorova</v>
      </c>
      <c r="C213" s="8" t="s">
        <v>1288</v>
      </c>
      <c r="D213" s="59" t="s">
        <v>1287</v>
      </c>
      <c r="E213" s="42" t="s">
        <v>1345</v>
      </c>
      <c r="F213" t="s">
        <v>1366</v>
      </c>
      <c r="G213" s="11"/>
      <c r="H213" s="5" t="s">
        <v>504</v>
      </c>
    </row>
    <row r="214" spans="1:8" x14ac:dyDescent="0.2">
      <c r="A214" s="11" t="str">
        <f t="shared" si="14"/>
        <v>Oona</v>
      </c>
      <c r="B214" s="11" t="str">
        <f t="shared" si="15"/>
        <v>Lainevuo</v>
      </c>
      <c r="C214" s="8" t="s">
        <v>1290</v>
      </c>
      <c r="D214" s="59" t="s">
        <v>1291</v>
      </c>
      <c r="E214" s="42" t="s">
        <v>1345</v>
      </c>
      <c r="F214" t="s">
        <v>1366</v>
      </c>
      <c r="G214" s="11"/>
      <c r="H214" s="5" t="s">
        <v>504</v>
      </c>
    </row>
    <row r="215" spans="1:8" x14ac:dyDescent="0.2">
      <c r="A215" s="11" t="str">
        <f t="shared" si="14"/>
        <v>Alexandra</v>
      </c>
      <c r="B215" s="11" t="str">
        <f t="shared" si="15"/>
        <v>Lindström</v>
      </c>
      <c r="C215" s="8" t="s">
        <v>1292</v>
      </c>
      <c r="D215" s="59" t="s">
        <v>1293</v>
      </c>
      <c r="E215" s="42" t="s">
        <v>1345</v>
      </c>
      <c r="F215" t="s">
        <v>1366</v>
      </c>
      <c r="G215" s="11"/>
      <c r="H215" s="5" t="s">
        <v>504</v>
      </c>
    </row>
    <row r="216" spans="1:8" x14ac:dyDescent="0.2">
      <c r="A216" s="11" t="str">
        <f t="shared" si="14"/>
        <v>Pinja</v>
      </c>
      <c r="B216" s="11" t="str">
        <f t="shared" si="15"/>
        <v>Rinkinen</v>
      </c>
      <c r="C216" s="8" t="s">
        <v>1295</v>
      </c>
      <c r="D216" s="59" t="s">
        <v>1296</v>
      </c>
      <c r="E216" s="42" t="s">
        <v>1345</v>
      </c>
      <c r="F216" t="s">
        <v>1366</v>
      </c>
      <c r="G216" s="11"/>
      <c r="H216" s="5" t="s">
        <v>504</v>
      </c>
    </row>
    <row r="217" spans="1:8" x14ac:dyDescent="0.2">
      <c r="A217" s="11" t="str">
        <f t="shared" si="14"/>
        <v>Anni-Veera</v>
      </c>
      <c r="B217" s="11" t="str">
        <f t="shared" si="15"/>
        <v>Kortelainen</v>
      </c>
      <c r="C217" s="8" t="s">
        <v>1297</v>
      </c>
      <c r="D217" s="59" t="s">
        <v>1298</v>
      </c>
      <c r="E217" s="42" t="s">
        <v>1345</v>
      </c>
      <c r="F217" t="s">
        <v>1366</v>
      </c>
      <c r="H217" s="5" t="s">
        <v>504</v>
      </c>
    </row>
    <row r="218" spans="1:8" x14ac:dyDescent="0.2">
      <c r="A218" s="11" t="str">
        <f t="shared" si="14"/>
        <v>Jaakko</v>
      </c>
      <c r="B218" s="11" t="str">
        <f t="shared" si="15"/>
        <v>Penttinen</v>
      </c>
      <c r="C218" s="8" t="s">
        <v>1299</v>
      </c>
      <c r="D218" s="59" t="s">
        <v>1300</v>
      </c>
      <c r="E218" s="42" t="s">
        <v>1345</v>
      </c>
      <c r="F218" t="s">
        <v>1366</v>
      </c>
      <c r="H218" s="5" t="s">
        <v>504</v>
      </c>
    </row>
    <row r="219" spans="1:8" x14ac:dyDescent="0.2">
      <c r="A219" s="11" t="str">
        <f t="shared" si="14"/>
        <v>Nea</v>
      </c>
      <c r="B219" s="11" t="str">
        <f t="shared" si="15"/>
        <v>Lepinkäinen</v>
      </c>
      <c r="C219" s="8" t="s">
        <v>1301</v>
      </c>
      <c r="D219" s="59" t="s">
        <v>1302</v>
      </c>
      <c r="E219" s="42" t="s">
        <v>1345</v>
      </c>
      <c r="F219" t="s">
        <v>1366</v>
      </c>
      <c r="H219" s="5" t="s">
        <v>504</v>
      </c>
    </row>
    <row r="220" spans="1:8" x14ac:dyDescent="0.2">
      <c r="A220" s="11" t="str">
        <f t="shared" si="14"/>
        <v>Elisa</v>
      </c>
      <c r="B220" s="11" t="str">
        <f t="shared" si="15"/>
        <v>Vaahteristo</v>
      </c>
      <c r="C220" s="8" t="s">
        <v>1304</v>
      </c>
      <c r="D220" s="59" t="s">
        <v>1305</v>
      </c>
      <c r="E220" s="42" t="s">
        <v>1345</v>
      </c>
      <c r="F220" t="s">
        <v>1366</v>
      </c>
      <c r="H220" s="5" t="s">
        <v>504</v>
      </c>
    </row>
    <row r="221" spans="1:8" x14ac:dyDescent="0.2">
      <c r="A221" t="str">
        <f t="shared" si="14"/>
        <v>Pia</v>
      </c>
      <c r="B221" t="str">
        <f t="shared" si="15"/>
        <v>Saikkonen</v>
      </c>
      <c r="C221" s="8" t="s">
        <v>1306</v>
      </c>
      <c r="D221" s="59" t="s">
        <v>1307</v>
      </c>
      <c r="E221" s="42" t="s">
        <v>1345</v>
      </c>
      <c r="F221" t="s">
        <v>1366</v>
      </c>
      <c r="H221" s="5" t="s">
        <v>504</v>
      </c>
    </row>
    <row r="222" spans="1:8" x14ac:dyDescent="0.2">
      <c r="A222" t="str">
        <f t="shared" si="14"/>
        <v>Olli</v>
      </c>
      <c r="B222" t="str">
        <f t="shared" si="15"/>
        <v>Konstantin</v>
      </c>
      <c r="C222" s="8" t="s">
        <v>1308</v>
      </c>
      <c r="D222" s="59" t="s">
        <v>1309</v>
      </c>
      <c r="E222" s="42" t="s">
        <v>1345</v>
      </c>
      <c r="F222" t="s">
        <v>1366</v>
      </c>
      <c r="H222" s="5" t="s">
        <v>504</v>
      </c>
    </row>
    <row r="223" spans="1:8" x14ac:dyDescent="0.2">
      <c r="A223" t="str">
        <f t="shared" si="14"/>
        <v>Katriina</v>
      </c>
      <c r="B223" t="str">
        <f t="shared" si="15"/>
        <v>Rehnbäck</v>
      </c>
      <c r="C223" s="8" t="s">
        <v>1310</v>
      </c>
      <c r="D223" s="59" t="s">
        <v>1311</v>
      </c>
      <c r="E223" s="42" t="s">
        <v>1345</v>
      </c>
      <c r="F223" t="s">
        <v>1366</v>
      </c>
      <c r="H223" s="5" t="s">
        <v>504</v>
      </c>
    </row>
    <row r="224" spans="1:8" x14ac:dyDescent="0.2">
      <c r="A224" t="str">
        <f t="shared" si="14"/>
        <v>Laura</v>
      </c>
      <c r="B224" t="str">
        <f t="shared" si="15"/>
        <v>Lallukka</v>
      </c>
      <c r="C224" s="8" t="s">
        <v>1312</v>
      </c>
      <c r="D224" s="59" t="s">
        <v>1313</v>
      </c>
      <c r="E224" s="42" t="s">
        <v>1345</v>
      </c>
      <c r="F224" t="s">
        <v>1366</v>
      </c>
      <c r="H224" s="5" t="s">
        <v>504</v>
      </c>
    </row>
    <row r="225" spans="1:8" x14ac:dyDescent="0.2">
      <c r="A225" t="str">
        <f t="shared" si="14"/>
        <v>H</v>
      </c>
      <c r="B225" t="str">
        <f t="shared" si="15"/>
        <v>A</v>
      </c>
      <c r="C225" s="8" t="s">
        <v>3271</v>
      </c>
      <c r="D225" s="59"/>
      <c r="E225" s="42" t="s">
        <v>1345</v>
      </c>
      <c r="F225" t="s">
        <v>1366</v>
      </c>
      <c r="G225" t="s">
        <v>3148</v>
      </c>
      <c r="H225" s="5" t="s">
        <v>504</v>
      </c>
    </row>
    <row r="226" spans="1:8" x14ac:dyDescent="0.2">
      <c r="A226" t="str">
        <f t="shared" si="14"/>
        <v>Emma</v>
      </c>
      <c r="B226" t="str">
        <f t="shared" si="15"/>
        <v>Ylönen</v>
      </c>
      <c r="C226" s="8" t="s">
        <v>1314</v>
      </c>
      <c r="D226" s="59"/>
      <c r="E226" s="42" t="s">
        <v>1345</v>
      </c>
      <c r="F226" t="s">
        <v>1366</v>
      </c>
      <c r="G226" t="s">
        <v>3382</v>
      </c>
      <c r="H226" s="5" t="s">
        <v>504</v>
      </c>
    </row>
    <row r="227" spans="1:8" x14ac:dyDescent="0.2">
      <c r="A227" t="str">
        <f t="shared" si="14"/>
        <v>Sara</v>
      </c>
      <c r="B227" t="str">
        <f t="shared" si="15"/>
        <v>Tammi</v>
      </c>
      <c r="C227" s="8" t="s">
        <v>1316</v>
      </c>
      <c r="D227" s="59" t="s">
        <v>1317</v>
      </c>
      <c r="E227" s="42" t="s">
        <v>1345</v>
      </c>
      <c r="F227" t="s">
        <v>1366</v>
      </c>
      <c r="H227" s="5" t="s">
        <v>504</v>
      </c>
    </row>
    <row r="228" spans="1:8" x14ac:dyDescent="0.2">
      <c r="A228" t="str">
        <f t="shared" si="14"/>
        <v>Ilona</v>
      </c>
      <c r="B228" t="str">
        <f t="shared" si="15"/>
        <v>Karoskoski</v>
      </c>
      <c r="C228" s="8" t="s">
        <v>1318</v>
      </c>
      <c r="D228" s="59" t="s">
        <v>1319</v>
      </c>
      <c r="E228" s="42" t="s">
        <v>1345</v>
      </c>
      <c r="F228" t="s">
        <v>1366</v>
      </c>
      <c r="H228" s="5" t="s">
        <v>504</v>
      </c>
    </row>
    <row r="229" spans="1:8" x14ac:dyDescent="0.2">
      <c r="A229" t="str">
        <f t="shared" si="14"/>
        <v>Juha</v>
      </c>
      <c r="B229" t="str">
        <f t="shared" si="15"/>
        <v>Laamanen</v>
      </c>
      <c r="C229" s="8" t="s">
        <v>1321</v>
      </c>
      <c r="D229" s="59" t="s">
        <v>1322</v>
      </c>
      <c r="E229" s="42" t="s">
        <v>1345</v>
      </c>
      <c r="F229" t="s">
        <v>1366</v>
      </c>
      <c r="H229" s="5" t="s">
        <v>504</v>
      </c>
    </row>
    <row r="230" spans="1:8" x14ac:dyDescent="0.2">
      <c r="A230" t="str">
        <f t="shared" si="14"/>
        <v>Katja</v>
      </c>
      <c r="B230" t="str">
        <f t="shared" si="15"/>
        <v>Sippola</v>
      </c>
      <c r="C230" s="8" t="s">
        <v>1323</v>
      </c>
      <c r="D230" s="59" t="s">
        <v>1324</v>
      </c>
      <c r="E230" s="42" t="s">
        <v>1345</v>
      </c>
      <c r="F230" t="s">
        <v>1366</v>
      </c>
      <c r="H230" s="5" t="s">
        <v>504</v>
      </c>
    </row>
    <row r="231" spans="1:8" x14ac:dyDescent="0.2">
      <c r="A231" t="str">
        <f t="shared" si="14"/>
        <v>Jukka</v>
      </c>
      <c r="B231" t="str">
        <f t="shared" si="15"/>
        <v>Laajarinne</v>
      </c>
      <c r="C231" s="8" t="s">
        <v>1325</v>
      </c>
      <c r="D231" s="59" t="s">
        <v>1326</v>
      </c>
      <c r="E231" s="42" t="s">
        <v>1345</v>
      </c>
      <c r="F231" t="s">
        <v>1366</v>
      </c>
      <c r="H231" s="5" t="s">
        <v>504</v>
      </c>
    </row>
    <row r="232" spans="1:8" x14ac:dyDescent="0.2">
      <c r="A232" t="str">
        <f t="shared" si="14"/>
        <v>Lauri</v>
      </c>
      <c r="B232" t="str">
        <f t="shared" si="15"/>
        <v>Moilanen</v>
      </c>
      <c r="C232" s="8" t="s">
        <v>1327</v>
      </c>
      <c r="D232" s="59" t="s">
        <v>1328</v>
      </c>
      <c r="E232" s="42" t="s">
        <v>1345</v>
      </c>
      <c r="F232" t="s">
        <v>1366</v>
      </c>
      <c r="H232" s="5" t="s">
        <v>504</v>
      </c>
    </row>
    <row r="233" spans="1:8" x14ac:dyDescent="0.2">
      <c r="A233" t="str">
        <f t="shared" si="14"/>
        <v>Jaakko</v>
      </c>
      <c r="B233" t="str">
        <f t="shared" si="15"/>
        <v>Myllyniemi</v>
      </c>
      <c r="C233" s="8" t="s">
        <v>1329</v>
      </c>
      <c r="D233" s="59" t="s">
        <v>1330</v>
      </c>
      <c r="E233" s="42" t="s">
        <v>1345</v>
      </c>
      <c r="F233" t="s">
        <v>1366</v>
      </c>
      <c r="H233" s="5" t="s">
        <v>504</v>
      </c>
    </row>
    <row r="234" spans="1:8" x14ac:dyDescent="0.2">
      <c r="A234" t="str">
        <f t="shared" si="14"/>
        <v>Jaakko</v>
      </c>
      <c r="B234" t="str">
        <f t="shared" si="15"/>
        <v>Korpela</v>
      </c>
      <c r="C234" s="8" t="s">
        <v>1331</v>
      </c>
      <c r="D234" s="59" t="s">
        <v>1332</v>
      </c>
      <c r="E234" s="42" t="s">
        <v>1345</v>
      </c>
      <c r="F234" t="s">
        <v>1366</v>
      </c>
      <c r="H234" s="5" t="s">
        <v>504</v>
      </c>
    </row>
    <row r="235" spans="1:8" x14ac:dyDescent="0.2">
      <c r="A235" t="str">
        <f t="shared" si="14"/>
        <v>Pentti</v>
      </c>
      <c r="B235" t="str">
        <f t="shared" si="15"/>
        <v>Jylkkä</v>
      </c>
      <c r="C235" s="8" t="s">
        <v>1336</v>
      </c>
      <c r="D235" s="59" t="s">
        <v>1337</v>
      </c>
      <c r="E235" s="42" t="s">
        <v>1345</v>
      </c>
      <c r="F235" t="s">
        <v>1366</v>
      </c>
      <c r="H235" s="5" t="s">
        <v>504</v>
      </c>
    </row>
    <row r="236" spans="1:8" x14ac:dyDescent="0.2">
      <c r="A236" t="str">
        <f t="shared" si="14"/>
        <v>Berit</v>
      </c>
      <c r="B236" t="str">
        <f t="shared" si="15"/>
        <v>Nummelin</v>
      </c>
      <c r="C236" s="8" t="s">
        <v>1339</v>
      </c>
      <c r="D236" s="59" t="s">
        <v>1340</v>
      </c>
      <c r="E236" s="42" t="s">
        <v>1345</v>
      </c>
      <c r="F236" t="s">
        <v>1366</v>
      </c>
      <c r="H236" s="5" t="s">
        <v>504</v>
      </c>
    </row>
    <row r="237" spans="1:8" x14ac:dyDescent="0.2">
      <c r="A237" t="str">
        <f t="shared" si="14"/>
        <v>Miika</v>
      </c>
      <c r="B237" t="str">
        <f t="shared" si="15"/>
        <v>Leppänen</v>
      </c>
      <c r="C237" s="8" t="s">
        <v>1341</v>
      </c>
      <c r="D237" s="59" t="s">
        <v>1342</v>
      </c>
      <c r="E237" s="42" t="s">
        <v>1345</v>
      </c>
      <c r="F237" t="s">
        <v>1366</v>
      </c>
      <c r="H237" s="5" t="s">
        <v>504</v>
      </c>
    </row>
    <row r="238" spans="1:8" x14ac:dyDescent="0.2">
      <c r="A238" t="str">
        <f t="shared" si="14"/>
        <v>Salli</v>
      </c>
      <c r="B238" t="str">
        <f t="shared" si="15"/>
        <v>Happo</v>
      </c>
      <c r="C238" s="8" t="s">
        <v>1343</v>
      </c>
      <c r="D238" s="59" t="s">
        <v>1344</v>
      </c>
      <c r="E238" s="42" t="s">
        <v>1345</v>
      </c>
      <c r="F238" t="s">
        <v>1366</v>
      </c>
      <c r="H238" s="5" t="s">
        <v>504</v>
      </c>
    </row>
    <row r="239" spans="1:8" x14ac:dyDescent="0.2">
      <c r="A239" t="str">
        <f t="shared" si="14"/>
        <v>Aki</v>
      </c>
      <c r="B239" t="str">
        <f t="shared" si="15"/>
        <v>Sahlman</v>
      </c>
      <c r="C239" s="8" t="s">
        <v>1385</v>
      </c>
      <c r="D239" s="59" t="s">
        <v>1386</v>
      </c>
      <c r="E239" s="42" t="s">
        <v>1345</v>
      </c>
      <c r="F239" t="s">
        <v>1366</v>
      </c>
      <c r="H239" s="5" t="s">
        <v>504</v>
      </c>
    </row>
    <row r="240" spans="1:8" x14ac:dyDescent="0.2">
      <c r="A240" t="str">
        <f t="shared" si="14"/>
        <v>Henna</v>
      </c>
      <c r="B240" t="str">
        <f t="shared" si="15"/>
        <v>Manninen</v>
      </c>
      <c r="C240" s="8" t="s">
        <v>1388</v>
      </c>
      <c r="D240" t="s">
        <v>1389</v>
      </c>
      <c r="E240" s="42" t="s">
        <v>1345</v>
      </c>
      <c r="F240" t="s">
        <v>1366</v>
      </c>
      <c r="H240" s="5" t="s">
        <v>504</v>
      </c>
    </row>
    <row r="241" spans="1:8" x14ac:dyDescent="0.2">
      <c r="A241" t="str">
        <f t="shared" si="14"/>
        <v>Alessandra</v>
      </c>
      <c r="B241" t="str">
        <f t="shared" ref="B241" si="16">TRIM(RIGHT(SUBSTITUTE(C241," ",REPT(" ",LEN(C241))),LEN(C241)))</f>
        <v>Bombino</v>
      </c>
      <c r="C241" s="8" t="s">
        <v>1390</v>
      </c>
      <c r="D241" s="59" t="s">
        <v>1391</v>
      </c>
      <c r="E241" s="42" t="s">
        <v>1345</v>
      </c>
      <c r="F241" t="s">
        <v>1366</v>
      </c>
      <c r="H241" s="5" t="s">
        <v>504</v>
      </c>
    </row>
    <row r="242" spans="1:8" x14ac:dyDescent="0.2">
      <c r="C242" s="8" t="s">
        <v>3162</v>
      </c>
      <c r="D242" s="59"/>
      <c r="E242" s="42" t="s">
        <v>1345</v>
      </c>
      <c r="F242" t="s">
        <v>1366</v>
      </c>
      <c r="G242" t="s">
        <v>3163</v>
      </c>
      <c r="H242" s="5" t="s">
        <v>504</v>
      </c>
    </row>
    <row r="243" spans="1:8" x14ac:dyDescent="0.2">
      <c r="A243" t="str">
        <f t="shared" ref="A243:A306" si="17">IF(ISERR(FIND(" ",C243)),"",LEFT(C243,FIND(" ",C243)-1))</f>
        <v>Anna</v>
      </c>
      <c r="B243" t="str">
        <f t="shared" ref="B243:B274" si="18">TRIM(RIGHT(SUBSTITUTE(C243," ",REPT(" ",LEN(C243))),LEN(C243)))</f>
        <v>Honkkila</v>
      </c>
      <c r="C243" s="8" t="s">
        <v>1394</v>
      </c>
      <c r="D243" s="59" t="s">
        <v>1395</v>
      </c>
      <c r="E243" s="42" t="s">
        <v>1345</v>
      </c>
      <c r="F243" t="s">
        <v>1366</v>
      </c>
      <c r="H243" s="5" t="s">
        <v>504</v>
      </c>
    </row>
    <row r="244" spans="1:8" x14ac:dyDescent="0.2">
      <c r="A244" t="str">
        <f t="shared" si="17"/>
        <v>Anna</v>
      </c>
      <c r="B244" t="str">
        <f t="shared" si="18"/>
        <v>Koistinen</v>
      </c>
      <c r="C244" s="8" t="s">
        <v>1396</v>
      </c>
      <c r="D244" t="s">
        <v>1397</v>
      </c>
      <c r="E244" s="42" t="s">
        <v>1345</v>
      </c>
      <c r="F244" t="s">
        <v>1366</v>
      </c>
      <c r="H244" s="5" t="s">
        <v>504</v>
      </c>
    </row>
    <row r="245" spans="1:8" x14ac:dyDescent="0.2">
      <c r="A245" t="str">
        <f t="shared" si="17"/>
        <v>Anna</v>
      </c>
      <c r="B245" t="str">
        <f t="shared" si="18"/>
        <v>Suopohja</v>
      </c>
      <c r="C245" s="8" t="s">
        <v>1398</v>
      </c>
      <c r="D245" t="s">
        <v>1399</v>
      </c>
      <c r="E245" s="42" t="s">
        <v>1345</v>
      </c>
      <c r="F245" t="s">
        <v>1366</v>
      </c>
      <c r="H245" s="5" t="s">
        <v>504</v>
      </c>
    </row>
    <row r="246" spans="1:8" x14ac:dyDescent="0.2">
      <c r="A246" t="str">
        <f t="shared" si="17"/>
        <v>Terhi</v>
      </c>
      <c r="B246" t="str">
        <f t="shared" si="18"/>
        <v>Annila</v>
      </c>
      <c r="C246" s="8" t="s">
        <v>1401</v>
      </c>
      <c r="D246" s="59" t="s">
        <v>1400</v>
      </c>
      <c r="E246" s="42" t="s">
        <v>1345</v>
      </c>
      <c r="F246" t="s">
        <v>1366</v>
      </c>
      <c r="H246" s="5" t="s">
        <v>504</v>
      </c>
    </row>
    <row r="247" spans="1:8" x14ac:dyDescent="0.2">
      <c r="A247" t="str">
        <f t="shared" si="17"/>
        <v>Anton</v>
      </c>
      <c r="B247" t="str">
        <f t="shared" si="18"/>
        <v>Palovaara</v>
      </c>
      <c r="C247" s="8" t="s">
        <v>1402</v>
      </c>
      <c r="D247" s="59" t="s">
        <v>1403</v>
      </c>
      <c r="E247" s="42" t="s">
        <v>1345</v>
      </c>
      <c r="F247" t="s">
        <v>1366</v>
      </c>
      <c r="H247" s="5" t="s">
        <v>504</v>
      </c>
    </row>
    <row r="248" spans="1:8" x14ac:dyDescent="0.2">
      <c r="A248" t="str">
        <f t="shared" si="17"/>
        <v>Anton</v>
      </c>
      <c r="B248" t="str">
        <f t="shared" si="18"/>
        <v>Söderholm</v>
      </c>
      <c r="C248" s="8" t="s">
        <v>1404</v>
      </c>
      <c r="D248" s="59" t="s">
        <v>1405</v>
      </c>
      <c r="E248" s="42" t="s">
        <v>1345</v>
      </c>
      <c r="F248" t="s">
        <v>1366</v>
      </c>
      <c r="H248" s="5" t="s">
        <v>504</v>
      </c>
    </row>
    <row r="249" spans="1:8" x14ac:dyDescent="0.2">
      <c r="A249" t="str">
        <f t="shared" si="17"/>
        <v>Anu</v>
      </c>
      <c r="B249" t="str">
        <f t="shared" si="18"/>
        <v>Hämäläinen</v>
      </c>
      <c r="C249" s="8" t="s">
        <v>1406</v>
      </c>
      <c r="D249" s="59" t="s">
        <v>1407</v>
      </c>
      <c r="E249" s="42" t="s">
        <v>1345</v>
      </c>
      <c r="F249" t="s">
        <v>1366</v>
      </c>
      <c r="H249" s="5" t="s">
        <v>504</v>
      </c>
    </row>
    <row r="250" spans="1:8" x14ac:dyDescent="0.2">
      <c r="A250" t="str">
        <f t="shared" si="17"/>
        <v>Arto</v>
      </c>
      <c r="B250" t="str">
        <f t="shared" si="18"/>
        <v>Heinonen</v>
      </c>
      <c r="C250" s="8" t="s">
        <v>1408</v>
      </c>
      <c r="D250" s="59" t="s">
        <v>1409</v>
      </c>
      <c r="E250" s="42" t="s">
        <v>1345</v>
      </c>
      <c r="F250" t="s">
        <v>1366</v>
      </c>
      <c r="H250" s="5" t="s">
        <v>504</v>
      </c>
    </row>
    <row r="251" spans="1:8" x14ac:dyDescent="0.2">
      <c r="A251" t="str">
        <f t="shared" si="17"/>
        <v>Arttu</v>
      </c>
      <c r="B251" t="str">
        <f t="shared" si="18"/>
        <v>Järvisalo</v>
      </c>
      <c r="C251" s="8" t="s">
        <v>1526</v>
      </c>
      <c r="E251" s="42" t="s">
        <v>1345</v>
      </c>
      <c r="F251" t="s">
        <v>1366</v>
      </c>
      <c r="G251" t="s">
        <v>3381</v>
      </c>
      <c r="H251" s="5" t="s">
        <v>504</v>
      </c>
    </row>
    <row r="252" spans="1:8" x14ac:dyDescent="0.2">
      <c r="A252" t="str">
        <f t="shared" si="17"/>
        <v>Asta</v>
      </c>
      <c r="B252" t="str">
        <f t="shared" si="18"/>
        <v>Salminen</v>
      </c>
      <c r="C252" s="8" t="s">
        <v>1527</v>
      </c>
      <c r="D252" t="s">
        <v>1411</v>
      </c>
      <c r="E252" s="42" t="s">
        <v>1345</v>
      </c>
      <c r="F252" t="s">
        <v>1366</v>
      </c>
      <c r="H252" s="5" t="s">
        <v>504</v>
      </c>
    </row>
    <row r="253" spans="1:8" x14ac:dyDescent="0.2">
      <c r="A253" t="str">
        <f t="shared" si="17"/>
        <v>A</v>
      </c>
      <c r="B253" t="str">
        <f t="shared" si="18"/>
        <v>T</v>
      </c>
      <c r="C253" s="8" t="s">
        <v>3150</v>
      </c>
      <c r="E253" s="42" t="s">
        <v>1345</v>
      </c>
      <c r="F253" t="s">
        <v>1366</v>
      </c>
      <c r="G253" t="s">
        <v>3151</v>
      </c>
      <c r="H253" s="5" t="s">
        <v>504</v>
      </c>
    </row>
    <row r="254" spans="1:8" x14ac:dyDescent="0.2">
      <c r="A254" t="str">
        <f t="shared" si="17"/>
        <v>Atte</v>
      </c>
      <c r="B254" t="str">
        <f t="shared" si="18"/>
        <v>Häkkinen</v>
      </c>
      <c r="C254" s="8" t="s">
        <v>1528</v>
      </c>
      <c r="D254" t="s">
        <v>1412</v>
      </c>
      <c r="E254" s="42" t="s">
        <v>1345</v>
      </c>
      <c r="F254" t="s">
        <v>1366</v>
      </c>
      <c r="H254" s="5" t="s">
        <v>504</v>
      </c>
    </row>
    <row r="255" spans="1:8" x14ac:dyDescent="0.2">
      <c r="A255" t="str">
        <f t="shared" si="17"/>
        <v>Juuli</v>
      </c>
      <c r="B255" t="str">
        <f t="shared" si="18"/>
        <v>Nieminen</v>
      </c>
      <c r="C255" s="8" t="s">
        <v>1529</v>
      </c>
      <c r="D255" t="s">
        <v>1413</v>
      </c>
      <c r="E255" s="42" t="s">
        <v>1345</v>
      </c>
      <c r="F255" t="s">
        <v>1366</v>
      </c>
      <c r="H255" s="5" t="s">
        <v>504</v>
      </c>
    </row>
    <row r="256" spans="1:8" x14ac:dyDescent="0.2">
      <c r="A256" t="str">
        <f t="shared" si="17"/>
        <v>Carita</v>
      </c>
      <c r="B256" t="str">
        <f t="shared" si="18"/>
        <v>Lehti</v>
      </c>
      <c r="C256" s="8" t="s">
        <v>1530</v>
      </c>
      <c r="D256" t="s">
        <v>1414</v>
      </c>
      <c r="E256" s="42" t="s">
        <v>1345</v>
      </c>
      <c r="F256" t="s">
        <v>1366</v>
      </c>
      <c r="H256" s="5" t="s">
        <v>504</v>
      </c>
    </row>
    <row r="257" spans="1:8" x14ac:dyDescent="0.2">
      <c r="A257" t="str">
        <f t="shared" si="17"/>
        <v>Dmitri</v>
      </c>
      <c r="B257" t="str">
        <f t="shared" si="18"/>
        <v>Filimonov</v>
      </c>
      <c r="C257" s="8" t="s">
        <v>1531</v>
      </c>
      <c r="D257" t="s">
        <v>1415</v>
      </c>
      <c r="E257" s="42" t="s">
        <v>1345</v>
      </c>
      <c r="F257" t="s">
        <v>1366</v>
      </c>
      <c r="H257" s="5" t="s">
        <v>504</v>
      </c>
    </row>
    <row r="258" spans="1:8" x14ac:dyDescent="0.2">
      <c r="A258" t="str">
        <f t="shared" si="17"/>
        <v>Eemi</v>
      </c>
      <c r="B258" t="str">
        <f t="shared" si="18"/>
        <v>Pelkkikangas</v>
      </c>
      <c r="C258" s="8" t="s">
        <v>1532</v>
      </c>
      <c r="D258" t="s">
        <v>1416</v>
      </c>
      <c r="E258" s="42" t="s">
        <v>1345</v>
      </c>
      <c r="F258" t="s">
        <v>1366</v>
      </c>
      <c r="H258" s="5" t="s">
        <v>504</v>
      </c>
    </row>
    <row r="259" spans="1:8" x14ac:dyDescent="0.2">
      <c r="A259" t="str">
        <f t="shared" si="17"/>
        <v>E</v>
      </c>
      <c r="B259" t="str">
        <f t="shared" si="18"/>
        <v>V</v>
      </c>
      <c r="C259" s="8" t="s">
        <v>3272</v>
      </c>
      <c r="E259" s="42" t="s">
        <v>1345</v>
      </c>
      <c r="F259" t="s">
        <v>1366</v>
      </c>
      <c r="G259" t="s">
        <v>3257</v>
      </c>
      <c r="H259" s="5" t="s">
        <v>504</v>
      </c>
    </row>
    <row r="260" spans="1:8" x14ac:dyDescent="0.2">
      <c r="A260" t="str">
        <f t="shared" si="17"/>
        <v>Emmi</v>
      </c>
      <c r="B260" t="str">
        <f t="shared" si="18"/>
        <v>Lonka</v>
      </c>
      <c r="C260" s="8" t="s">
        <v>1533</v>
      </c>
      <c r="D260" t="s">
        <v>1417</v>
      </c>
      <c r="E260" s="42" t="s">
        <v>1345</v>
      </c>
      <c r="F260" t="s">
        <v>1366</v>
      </c>
      <c r="H260" s="5" t="s">
        <v>504</v>
      </c>
    </row>
    <row r="261" spans="1:8" x14ac:dyDescent="0.2">
      <c r="A261" t="str">
        <f t="shared" si="17"/>
        <v>Henna</v>
      </c>
      <c r="B261" t="str">
        <f t="shared" si="18"/>
        <v>Hyvärinen</v>
      </c>
      <c r="C261" s="8" t="s">
        <v>1535</v>
      </c>
      <c r="D261" t="s">
        <v>1422</v>
      </c>
      <c r="E261" s="42" t="s">
        <v>1345</v>
      </c>
      <c r="F261" t="s">
        <v>1366</v>
      </c>
      <c r="H261" s="5" t="s">
        <v>504</v>
      </c>
    </row>
    <row r="262" spans="1:8" x14ac:dyDescent="0.2">
      <c r="A262" t="str">
        <f t="shared" si="17"/>
        <v>Henri</v>
      </c>
      <c r="B262" t="str">
        <f t="shared" si="18"/>
        <v>Portaanpää</v>
      </c>
      <c r="C262" s="8" t="s">
        <v>1536</v>
      </c>
      <c r="D262" t="s">
        <v>1423</v>
      </c>
      <c r="E262" s="42" t="s">
        <v>1345</v>
      </c>
      <c r="F262" t="s">
        <v>1366</v>
      </c>
      <c r="H262" s="5" t="s">
        <v>504</v>
      </c>
    </row>
    <row r="263" spans="1:8" x14ac:dyDescent="0.2">
      <c r="A263" t="str">
        <f t="shared" si="17"/>
        <v>Henriikka</v>
      </c>
      <c r="B263" t="str">
        <f t="shared" si="18"/>
        <v>Laurola</v>
      </c>
      <c r="C263" s="8" t="s">
        <v>1537</v>
      </c>
      <c r="D263" t="s">
        <v>1424</v>
      </c>
      <c r="E263" s="42" t="s">
        <v>1345</v>
      </c>
      <c r="F263" t="s">
        <v>1366</v>
      </c>
      <c r="H263" s="5" t="s">
        <v>504</v>
      </c>
    </row>
    <row r="264" spans="1:8" x14ac:dyDescent="0.2">
      <c r="A264" t="str">
        <f t="shared" si="17"/>
        <v>Heta</v>
      </c>
      <c r="B264" t="str">
        <f t="shared" si="18"/>
        <v>Paljakka</v>
      </c>
      <c r="C264" s="8" t="s">
        <v>1538</v>
      </c>
      <c r="D264" t="s">
        <v>1425</v>
      </c>
      <c r="E264" s="42" t="s">
        <v>1345</v>
      </c>
      <c r="F264" t="s">
        <v>1366</v>
      </c>
      <c r="H264" s="5" t="s">
        <v>504</v>
      </c>
    </row>
    <row r="265" spans="1:8" x14ac:dyDescent="0.2">
      <c r="A265" t="str">
        <f t="shared" si="17"/>
        <v>kasperi</v>
      </c>
      <c r="B265" t="str">
        <f t="shared" si="18"/>
        <v>Kovalainen</v>
      </c>
      <c r="C265" s="8" t="s">
        <v>1753</v>
      </c>
      <c r="D265" t="s">
        <v>1426</v>
      </c>
      <c r="E265" s="42" t="s">
        <v>1345</v>
      </c>
      <c r="F265" t="s">
        <v>1366</v>
      </c>
      <c r="H265" s="5" t="s">
        <v>504</v>
      </c>
    </row>
    <row r="266" spans="1:8" x14ac:dyDescent="0.2">
      <c r="A266" t="str">
        <f t="shared" si="17"/>
        <v>Henriikka</v>
      </c>
      <c r="B266" t="str">
        <f t="shared" si="18"/>
        <v>Kallio</v>
      </c>
      <c r="C266" s="8" t="s">
        <v>1539</v>
      </c>
      <c r="D266" t="s">
        <v>1427</v>
      </c>
      <c r="E266" s="42" t="s">
        <v>1345</v>
      </c>
      <c r="F266" t="s">
        <v>1366</v>
      </c>
      <c r="H266" s="5" t="s">
        <v>504</v>
      </c>
    </row>
    <row r="267" spans="1:8" x14ac:dyDescent="0.2">
      <c r="A267" t="str">
        <f t="shared" si="17"/>
        <v>Ida</v>
      </c>
      <c r="B267" t="str">
        <f t="shared" si="18"/>
        <v>Karikoski</v>
      </c>
      <c r="C267" s="8" t="s">
        <v>1540</v>
      </c>
      <c r="D267" t="s">
        <v>1428</v>
      </c>
      <c r="E267" s="42" t="s">
        <v>1345</v>
      </c>
      <c r="F267" t="s">
        <v>1366</v>
      </c>
      <c r="H267" s="5" t="s">
        <v>504</v>
      </c>
    </row>
    <row r="268" spans="1:8" x14ac:dyDescent="0.2">
      <c r="A268" t="str">
        <f t="shared" si="17"/>
        <v>Iida</v>
      </c>
      <c r="B268" t="str">
        <f t="shared" si="18"/>
        <v>Paloste</v>
      </c>
      <c r="C268" s="8" t="s">
        <v>1541</v>
      </c>
      <c r="D268" t="s">
        <v>1429</v>
      </c>
      <c r="E268" s="42" t="s">
        <v>1345</v>
      </c>
      <c r="F268" t="s">
        <v>1366</v>
      </c>
      <c r="H268" s="5" t="s">
        <v>504</v>
      </c>
    </row>
    <row r="269" spans="1:8" x14ac:dyDescent="0.2">
      <c r="A269" t="str">
        <f t="shared" si="17"/>
        <v>Iiro</v>
      </c>
      <c r="B269" t="str">
        <f t="shared" si="18"/>
        <v>Matomäki</v>
      </c>
      <c r="C269" s="8" t="s">
        <v>1542</v>
      </c>
      <c r="D269" t="s">
        <v>1430</v>
      </c>
      <c r="E269" s="42" t="s">
        <v>1345</v>
      </c>
      <c r="F269" t="s">
        <v>1366</v>
      </c>
      <c r="H269" s="5" t="s">
        <v>504</v>
      </c>
    </row>
    <row r="270" spans="1:8" x14ac:dyDescent="0.2">
      <c r="A270" t="str">
        <f t="shared" si="17"/>
        <v>Iida</v>
      </c>
      <c r="B270" t="str">
        <f t="shared" si="18"/>
        <v>Keskinen</v>
      </c>
      <c r="C270" s="8" t="s">
        <v>1543</v>
      </c>
      <c r="D270" t="s">
        <v>1431</v>
      </c>
      <c r="E270" s="42" t="s">
        <v>1345</v>
      </c>
      <c r="F270" t="s">
        <v>1366</v>
      </c>
      <c r="H270" s="5" t="s">
        <v>504</v>
      </c>
    </row>
    <row r="271" spans="1:8" x14ac:dyDescent="0.2">
      <c r="A271" t="str">
        <f t="shared" si="17"/>
        <v>Ilona</v>
      </c>
      <c r="B271" t="str">
        <f t="shared" si="18"/>
        <v>Rechardt</v>
      </c>
      <c r="C271" s="8" t="s">
        <v>1544</v>
      </c>
      <c r="D271" t="s">
        <v>1432</v>
      </c>
      <c r="E271" s="42" t="s">
        <v>1345</v>
      </c>
      <c r="F271" t="s">
        <v>1366</v>
      </c>
      <c r="H271" s="5" t="s">
        <v>504</v>
      </c>
    </row>
    <row r="272" spans="1:8" x14ac:dyDescent="0.2">
      <c r="A272" t="str">
        <f t="shared" si="17"/>
        <v>Irma</v>
      </c>
      <c r="B272" t="str">
        <f t="shared" si="18"/>
        <v>Nikirorow</v>
      </c>
      <c r="C272" s="8" t="s">
        <v>1545</v>
      </c>
      <c r="D272" t="s">
        <v>1433</v>
      </c>
      <c r="E272" s="42" t="s">
        <v>1345</v>
      </c>
      <c r="F272" t="s">
        <v>1366</v>
      </c>
      <c r="H272" s="5" t="s">
        <v>504</v>
      </c>
    </row>
    <row r="273" spans="1:8" x14ac:dyDescent="0.2">
      <c r="A273" t="str">
        <f t="shared" si="17"/>
        <v>Jussi</v>
      </c>
      <c r="B273" t="str">
        <f t="shared" si="18"/>
        <v>Nummela</v>
      </c>
      <c r="C273" s="8" t="s">
        <v>1546</v>
      </c>
      <c r="D273" t="s">
        <v>1434</v>
      </c>
      <c r="E273" s="42" t="s">
        <v>1345</v>
      </c>
      <c r="F273" t="s">
        <v>1366</v>
      </c>
      <c r="H273" s="5" t="s">
        <v>504</v>
      </c>
    </row>
    <row r="274" spans="1:8" x14ac:dyDescent="0.2">
      <c r="A274" t="str">
        <f t="shared" si="17"/>
        <v>Jakob</v>
      </c>
      <c r="B274" t="str">
        <f t="shared" si="18"/>
        <v>Langenskiöld</v>
      </c>
      <c r="C274" s="8" t="s">
        <v>1547</v>
      </c>
      <c r="D274" t="s">
        <v>1435</v>
      </c>
      <c r="E274" s="42" t="s">
        <v>1345</v>
      </c>
      <c r="F274" t="s">
        <v>1366</v>
      </c>
      <c r="H274" s="5" t="s">
        <v>504</v>
      </c>
    </row>
    <row r="275" spans="1:8" x14ac:dyDescent="0.2">
      <c r="A275" t="str">
        <f t="shared" si="17"/>
        <v>J</v>
      </c>
      <c r="B275" t="str">
        <f t="shared" ref="B275:B306" si="19">TRIM(RIGHT(SUBSTITUTE(C275," ",REPT(" ",LEN(C275))),LEN(C275)))</f>
        <v>S</v>
      </c>
      <c r="C275" s="8" t="s">
        <v>3273</v>
      </c>
      <c r="E275" s="42" t="s">
        <v>1345</v>
      </c>
      <c r="F275" t="s">
        <v>1366</v>
      </c>
      <c r="G275" t="s">
        <v>3148</v>
      </c>
      <c r="H275" s="5" t="s">
        <v>504</v>
      </c>
    </row>
    <row r="276" spans="1:8" x14ac:dyDescent="0.2">
      <c r="A276" t="str">
        <f t="shared" si="17"/>
        <v/>
      </c>
      <c r="B276" t="str">
        <f t="shared" si="19"/>
        <v>Jami</v>
      </c>
      <c r="C276" s="8" t="s">
        <v>1548</v>
      </c>
      <c r="D276" t="s">
        <v>1436</v>
      </c>
      <c r="E276" s="42" t="s">
        <v>1345</v>
      </c>
      <c r="F276" t="s">
        <v>1366</v>
      </c>
      <c r="H276" s="5" t="s">
        <v>504</v>
      </c>
    </row>
    <row r="277" spans="1:8" x14ac:dyDescent="0.2">
      <c r="A277" t="str">
        <f t="shared" si="17"/>
        <v>Jan</v>
      </c>
      <c r="B277" t="str">
        <f t="shared" si="19"/>
        <v>Harju</v>
      </c>
      <c r="C277" s="8" t="s">
        <v>1549</v>
      </c>
      <c r="D277" t="s">
        <v>1438</v>
      </c>
      <c r="E277" s="42" t="s">
        <v>1345</v>
      </c>
      <c r="F277" t="s">
        <v>1366</v>
      </c>
      <c r="H277" s="5" t="s">
        <v>504</v>
      </c>
    </row>
    <row r="278" spans="1:8" x14ac:dyDescent="0.2">
      <c r="A278" t="str">
        <f t="shared" si="17"/>
        <v>Jani</v>
      </c>
      <c r="B278" t="str">
        <f t="shared" si="19"/>
        <v>Kurkela</v>
      </c>
      <c r="C278" s="8" t="s">
        <v>1550</v>
      </c>
      <c r="D278" t="s">
        <v>1439</v>
      </c>
      <c r="E278" s="42" t="s">
        <v>1345</v>
      </c>
      <c r="F278" t="s">
        <v>1366</v>
      </c>
      <c r="H278" s="5" t="s">
        <v>504</v>
      </c>
    </row>
    <row r="279" spans="1:8" x14ac:dyDescent="0.2">
      <c r="A279" t="str">
        <f t="shared" si="17"/>
        <v>Jari</v>
      </c>
      <c r="B279" t="str">
        <f t="shared" si="19"/>
        <v>renko</v>
      </c>
      <c r="C279" s="8" t="s">
        <v>1551</v>
      </c>
      <c r="D279" t="s">
        <v>1440</v>
      </c>
      <c r="E279" s="42" t="s">
        <v>1345</v>
      </c>
      <c r="F279" t="s">
        <v>1366</v>
      </c>
      <c r="H279" s="5" t="s">
        <v>504</v>
      </c>
    </row>
    <row r="280" spans="1:8" x14ac:dyDescent="0.2">
      <c r="A280" t="str">
        <f t="shared" si="17"/>
        <v>Jenni</v>
      </c>
      <c r="B280" t="str">
        <f t="shared" si="19"/>
        <v>Högerman</v>
      </c>
      <c r="C280" s="8" t="s">
        <v>1552</v>
      </c>
      <c r="D280" t="s">
        <v>1441</v>
      </c>
      <c r="E280" s="42" t="s">
        <v>1345</v>
      </c>
      <c r="F280" t="s">
        <v>1366</v>
      </c>
      <c r="H280" s="5" t="s">
        <v>504</v>
      </c>
    </row>
    <row r="281" spans="1:8" x14ac:dyDescent="0.2">
      <c r="A281" t="str">
        <f t="shared" si="17"/>
        <v>Jenna</v>
      </c>
      <c r="B281" t="str">
        <f t="shared" si="19"/>
        <v>Tyrväinen</v>
      </c>
      <c r="C281" s="8" t="s">
        <v>1553</v>
      </c>
      <c r="D281" t="s">
        <v>1442</v>
      </c>
      <c r="E281" s="42" t="s">
        <v>1345</v>
      </c>
      <c r="F281" t="s">
        <v>1366</v>
      </c>
      <c r="H281" s="5" t="s">
        <v>504</v>
      </c>
    </row>
    <row r="282" spans="1:8" x14ac:dyDescent="0.2">
      <c r="A282" t="str">
        <f t="shared" si="17"/>
        <v>Jenna</v>
      </c>
      <c r="B282" t="str">
        <f t="shared" si="19"/>
        <v>Jauhiainen</v>
      </c>
      <c r="C282" s="8" t="s">
        <v>1554</v>
      </c>
      <c r="D282" t="s">
        <v>1443</v>
      </c>
      <c r="E282" s="42" t="s">
        <v>1345</v>
      </c>
      <c r="F282" t="s">
        <v>1366</v>
      </c>
      <c r="H282" s="5" t="s">
        <v>504</v>
      </c>
    </row>
    <row r="283" spans="1:8" x14ac:dyDescent="0.2">
      <c r="A283" t="str">
        <f t="shared" si="17"/>
        <v>Joel</v>
      </c>
      <c r="B283" t="str">
        <f t="shared" si="19"/>
        <v>Haapamäki</v>
      </c>
      <c r="C283" s="8" t="s">
        <v>1555</v>
      </c>
      <c r="D283" t="s">
        <v>1444</v>
      </c>
      <c r="E283" s="42" t="s">
        <v>1345</v>
      </c>
      <c r="F283" t="s">
        <v>1366</v>
      </c>
      <c r="H283" s="5" t="s">
        <v>504</v>
      </c>
    </row>
    <row r="284" spans="1:8" x14ac:dyDescent="0.2">
      <c r="A284" t="str">
        <f t="shared" si="17"/>
        <v>Joel</v>
      </c>
      <c r="B284" t="str">
        <f t="shared" si="19"/>
        <v>Mattila</v>
      </c>
      <c r="C284" s="8" t="s">
        <v>1556</v>
      </c>
      <c r="D284" t="s">
        <v>1445</v>
      </c>
      <c r="E284" s="42" t="s">
        <v>1345</v>
      </c>
      <c r="F284" t="s">
        <v>1366</v>
      </c>
      <c r="H284" s="5" t="s">
        <v>504</v>
      </c>
    </row>
    <row r="285" spans="1:8" x14ac:dyDescent="0.2">
      <c r="A285" t="str">
        <f t="shared" si="17"/>
        <v>Johanna</v>
      </c>
      <c r="B285" t="str">
        <f t="shared" si="19"/>
        <v>Sopanen</v>
      </c>
      <c r="C285" s="8" t="s">
        <v>1557</v>
      </c>
      <c r="D285" t="s">
        <v>1446</v>
      </c>
      <c r="E285" s="42" t="s">
        <v>1345</v>
      </c>
      <c r="F285" t="s">
        <v>1366</v>
      </c>
      <c r="H285" s="5" t="s">
        <v>504</v>
      </c>
    </row>
    <row r="286" spans="1:8" x14ac:dyDescent="0.2">
      <c r="A286" t="str">
        <f t="shared" si="17"/>
        <v>Jouni</v>
      </c>
      <c r="B286" t="str">
        <f t="shared" si="19"/>
        <v>Heinikoski</v>
      </c>
      <c r="C286" s="8" t="s">
        <v>1559</v>
      </c>
      <c r="D286" t="s">
        <v>1448</v>
      </c>
      <c r="E286" s="42" t="s">
        <v>1345</v>
      </c>
      <c r="F286" t="s">
        <v>1366</v>
      </c>
      <c r="H286" s="5" t="s">
        <v>504</v>
      </c>
    </row>
    <row r="287" spans="1:8" x14ac:dyDescent="0.2">
      <c r="A287" t="str">
        <f t="shared" si="17"/>
        <v>Julius</v>
      </c>
      <c r="B287" t="str">
        <f t="shared" si="19"/>
        <v>Halme</v>
      </c>
      <c r="C287" s="8" t="s">
        <v>1560</v>
      </c>
      <c r="D287" t="s">
        <v>1449</v>
      </c>
      <c r="E287" s="42" t="s">
        <v>1345</v>
      </c>
      <c r="F287" t="s">
        <v>1366</v>
      </c>
      <c r="H287" s="5" t="s">
        <v>504</v>
      </c>
    </row>
    <row r="288" spans="1:8" x14ac:dyDescent="0.2">
      <c r="A288" t="str">
        <f t="shared" si="17"/>
        <v>Jussi</v>
      </c>
      <c r="B288" t="str">
        <f t="shared" si="19"/>
        <v>Omaheimo</v>
      </c>
      <c r="C288" s="8" t="s">
        <v>1561</v>
      </c>
      <c r="D288" t="s">
        <v>1450</v>
      </c>
      <c r="E288" s="42" t="s">
        <v>1345</v>
      </c>
      <c r="F288" t="s">
        <v>1366</v>
      </c>
      <c r="H288" s="5" t="s">
        <v>504</v>
      </c>
    </row>
    <row r="289" spans="1:8" x14ac:dyDescent="0.2">
      <c r="A289" t="str">
        <f t="shared" si="17"/>
        <v>Joonas</v>
      </c>
      <c r="B289" t="str">
        <f t="shared" si="19"/>
        <v>Similä</v>
      </c>
      <c r="C289" s="8" t="s">
        <v>1562</v>
      </c>
      <c r="D289" t="s">
        <v>1451</v>
      </c>
      <c r="E289" s="42" t="s">
        <v>1345</v>
      </c>
      <c r="F289" t="s">
        <v>1366</v>
      </c>
      <c r="H289" s="5" t="s">
        <v>504</v>
      </c>
    </row>
    <row r="290" spans="1:8" x14ac:dyDescent="0.2">
      <c r="A290" t="str">
        <f t="shared" si="17"/>
        <v>Kai</v>
      </c>
      <c r="B290" t="str">
        <f t="shared" si="19"/>
        <v>Stenius</v>
      </c>
      <c r="C290" s="8" t="s">
        <v>1564</v>
      </c>
      <c r="D290" t="s">
        <v>1453</v>
      </c>
      <c r="E290" s="42" t="s">
        <v>1345</v>
      </c>
      <c r="F290" t="s">
        <v>1366</v>
      </c>
      <c r="H290" s="5" t="s">
        <v>504</v>
      </c>
    </row>
    <row r="291" spans="1:8" x14ac:dyDescent="0.2">
      <c r="A291" t="str">
        <f t="shared" si="17"/>
        <v>Miina</v>
      </c>
      <c r="B291" t="str">
        <f t="shared" si="19"/>
        <v>Kajos</v>
      </c>
      <c r="C291" s="8" t="s">
        <v>1565</v>
      </c>
      <c r="D291" t="s">
        <v>1454</v>
      </c>
      <c r="E291" s="42" t="s">
        <v>1345</v>
      </c>
      <c r="F291" t="s">
        <v>1366</v>
      </c>
      <c r="H291" s="5" t="s">
        <v>504</v>
      </c>
    </row>
    <row r="292" spans="1:8" x14ac:dyDescent="0.2">
      <c r="A292" t="str">
        <f t="shared" si="17"/>
        <v>Katariina</v>
      </c>
      <c r="B292" t="str">
        <f t="shared" si="19"/>
        <v>Tähtinen</v>
      </c>
      <c r="C292" s="8" t="s">
        <v>1566</v>
      </c>
      <c r="D292" t="s">
        <v>1456</v>
      </c>
      <c r="E292" s="42" t="s">
        <v>1345</v>
      </c>
      <c r="F292" t="s">
        <v>1366</v>
      </c>
      <c r="H292" s="5" t="s">
        <v>504</v>
      </c>
    </row>
    <row r="293" spans="1:8" x14ac:dyDescent="0.2">
      <c r="A293" t="str">
        <f t="shared" si="17"/>
        <v>Kirsi</v>
      </c>
      <c r="B293" t="str">
        <f t="shared" si="19"/>
        <v>Nisonen</v>
      </c>
      <c r="C293" s="8" t="s">
        <v>1567</v>
      </c>
      <c r="D293" s="50" t="s">
        <v>1999</v>
      </c>
      <c r="E293" s="42" t="s">
        <v>1345</v>
      </c>
      <c r="F293" t="s">
        <v>1366</v>
      </c>
      <c r="H293" s="5" t="s">
        <v>504</v>
      </c>
    </row>
    <row r="294" spans="1:8" x14ac:dyDescent="0.2">
      <c r="A294" t="str">
        <f t="shared" si="17"/>
        <v>K</v>
      </c>
      <c r="B294" t="str">
        <f t="shared" si="19"/>
        <v>H</v>
      </c>
      <c r="C294" s="8" t="s">
        <v>3274</v>
      </c>
      <c r="E294" s="42" t="s">
        <v>1345</v>
      </c>
      <c r="F294" t="s">
        <v>1366</v>
      </c>
      <c r="H294" s="5" t="s">
        <v>504</v>
      </c>
    </row>
    <row r="295" spans="1:8" x14ac:dyDescent="0.2">
      <c r="A295" t="str">
        <f t="shared" si="17"/>
        <v>Helka</v>
      </c>
      <c r="B295" t="str">
        <f t="shared" si="19"/>
        <v>Knuutila</v>
      </c>
      <c r="C295" s="8" t="s">
        <v>1568</v>
      </c>
      <c r="D295" t="s">
        <v>1457</v>
      </c>
      <c r="E295" s="42" t="s">
        <v>1345</v>
      </c>
      <c r="F295" t="s">
        <v>1366</v>
      </c>
      <c r="H295" s="5" t="s">
        <v>504</v>
      </c>
    </row>
    <row r="296" spans="1:8" x14ac:dyDescent="0.2">
      <c r="A296" t="str">
        <f t="shared" si="17"/>
        <v>Sami</v>
      </c>
      <c r="B296" t="str">
        <f t="shared" si="19"/>
        <v>Koskelainen</v>
      </c>
      <c r="C296" s="8" t="s">
        <v>1569</v>
      </c>
      <c r="D296" t="s">
        <v>1458</v>
      </c>
      <c r="E296" s="42" t="s">
        <v>1345</v>
      </c>
      <c r="F296" t="s">
        <v>1366</v>
      </c>
      <c r="H296" s="5" t="s">
        <v>504</v>
      </c>
    </row>
    <row r="297" spans="1:8" x14ac:dyDescent="0.2">
      <c r="A297" t="str">
        <f t="shared" si="17"/>
        <v>Lassi</v>
      </c>
      <c r="B297" t="str">
        <f t="shared" si="19"/>
        <v>Mäki-Valkama</v>
      </c>
      <c r="C297" s="8" t="s">
        <v>1570</v>
      </c>
      <c r="D297" t="s">
        <v>1459</v>
      </c>
      <c r="E297" s="42" t="s">
        <v>1345</v>
      </c>
      <c r="F297" t="s">
        <v>1366</v>
      </c>
      <c r="H297" s="5" t="s">
        <v>504</v>
      </c>
    </row>
    <row r="298" spans="1:8" x14ac:dyDescent="0.2">
      <c r="A298" t="str">
        <f t="shared" si="17"/>
        <v>Lauri</v>
      </c>
      <c r="B298" t="str">
        <f t="shared" si="19"/>
        <v>Wuolio</v>
      </c>
      <c r="C298" s="8" t="s">
        <v>1571</v>
      </c>
      <c r="D298" t="s">
        <v>1460</v>
      </c>
      <c r="E298" s="42" t="s">
        <v>1345</v>
      </c>
      <c r="F298" t="s">
        <v>1366</v>
      </c>
      <c r="H298" s="5" t="s">
        <v>504</v>
      </c>
    </row>
    <row r="299" spans="1:8" x14ac:dyDescent="0.2">
      <c r="A299" t="str">
        <f t="shared" si="17"/>
        <v>Lotta</v>
      </c>
      <c r="B299" t="str">
        <f t="shared" si="19"/>
        <v>Lyytikäinen</v>
      </c>
      <c r="C299" s="8" t="s">
        <v>1572</v>
      </c>
      <c r="D299" t="s">
        <v>1462</v>
      </c>
      <c r="E299" s="42" t="s">
        <v>1345</v>
      </c>
      <c r="F299" t="s">
        <v>1366</v>
      </c>
      <c r="H299" s="5" t="s">
        <v>504</v>
      </c>
    </row>
    <row r="300" spans="1:8" x14ac:dyDescent="0.2">
      <c r="A300" t="str">
        <f t="shared" si="17"/>
        <v>Liida</v>
      </c>
      <c r="B300" t="str">
        <f t="shared" si="19"/>
        <v>Valaja</v>
      </c>
      <c r="C300" s="8" t="s">
        <v>1573</v>
      </c>
      <c r="D300" t="s">
        <v>1463</v>
      </c>
      <c r="E300" s="42" t="s">
        <v>1345</v>
      </c>
      <c r="F300" t="s">
        <v>1366</v>
      </c>
      <c r="H300" s="5" t="s">
        <v>504</v>
      </c>
    </row>
    <row r="301" spans="1:8" x14ac:dyDescent="0.2">
      <c r="A301" t="str">
        <f t="shared" si="17"/>
        <v>Lidia</v>
      </c>
      <c r="B301" t="str">
        <f t="shared" si="19"/>
        <v>Kullas</v>
      </c>
      <c r="C301" s="8" t="s">
        <v>1574</v>
      </c>
      <c r="D301" t="s">
        <v>1464</v>
      </c>
      <c r="E301" s="42" t="s">
        <v>1345</v>
      </c>
      <c r="F301" t="s">
        <v>1366</v>
      </c>
      <c r="H301" s="5" t="s">
        <v>504</v>
      </c>
    </row>
    <row r="302" spans="1:8" x14ac:dyDescent="0.2">
      <c r="A302" t="str">
        <f t="shared" si="17"/>
        <v>Luka</v>
      </c>
      <c r="B302" t="str">
        <f t="shared" si="19"/>
        <v>Vähäsarja</v>
      </c>
      <c r="C302" s="8" t="s">
        <v>1575</v>
      </c>
      <c r="D302" t="s">
        <v>1465</v>
      </c>
      <c r="E302" s="42" t="s">
        <v>1345</v>
      </c>
      <c r="F302" t="s">
        <v>1366</v>
      </c>
      <c r="H302" s="5" t="s">
        <v>504</v>
      </c>
    </row>
    <row r="303" spans="1:8" x14ac:dyDescent="0.2">
      <c r="A303" t="str">
        <f t="shared" si="17"/>
        <v>Meri</v>
      </c>
      <c r="B303" t="str">
        <f t="shared" si="19"/>
        <v>Saarikoski</v>
      </c>
      <c r="C303" s="8" t="s">
        <v>1577</v>
      </c>
      <c r="D303" t="s">
        <v>1467</v>
      </c>
      <c r="E303" s="42" t="s">
        <v>1345</v>
      </c>
      <c r="F303" t="s">
        <v>1366</v>
      </c>
      <c r="H303" s="5" t="s">
        <v>504</v>
      </c>
    </row>
    <row r="304" spans="1:8" x14ac:dyDescent="0.2">
      <c r="A304" t="str">
        <f t="shared" si="17"/>
        <v>Mitro</v>
      </c>
      <c r="B304" t="str">
        <f t="shared" si="19"/>
        <v>Leinonen</v>
      </c>
      <c r="C304" s="8" t="s">
        <v>1578</v>
      </c>
      <c r="D304" t="s">
        <v>1468</v>
      </c>
      <c r="E304" s="42" t="s">
        <v>1345</v>
      </c>
      <c r="F304" t="s">
        <v>1366</v>
      </c>
      <c r="H304" s="5" t="s">
        <v>504</v>
      </c>
    </row>
    <row r="305" spans="1:8" x14ac:dyDescent="0.2">
      <c r="A305" t="str">
        <f t="shared" si="17"/>
        <v>Alexandra</v>
      </c>
      <c r="B305" t="str">
        <f t="shared" si="19"/>
        <v>M</v>
      </c>
      <c r="C305" s="8" t="s">
        <v>1579</v>
      </c>
      <c r="D305" t="s">
        <v>1469</v>
      </c>
      <c r="E305" s="42" t="s">
        <v>1345</v>
      </c>
      <c r="F305" t="s">
        <v>1366</v>
      </c>
      <c r="H305" s="5" t="s">
        <v>504</v>
      </c>
    </row>
    <row r="306" spans="1:8" x14ac:dyDescent="0.2">
      <c r="A306" t="str">
        <f t="shared" si="17"/>
        <v>Niko</v>
      </c>
      <c r="B306" t="str">
        <f t="shared" si="19"/>
        <v>Blomqvist</v>
      </c>
      <c r="C306" s="8" t="s">
        <v>1580</v>
      </c>
      <c r="D306" t="s">
        <v>1470</v>
      </c>
      <c r="E306" s="42" t="s">
        <v>1345</v>
      </c>
      <c r="F306" t="s">
        <v>1366</v>
      </c>
      <c r="H306" s="5" t="s">
        <v>504</v>
      </c>
    </row>
    <row r="307" spans="1:8" x14ac:dyDescent="0.2">
      <c r="A307" t="str">
        <f t="shared" ref="A307:A370" si="20">IF(ISERR(FIND(" ",C307)),"",LEFT(C307,FIND(" ",C307)-1))</f>
        <v>Olli</v>
      </c>
      <c r="B307" t="str">
        <f t="shared" ref="B307:B338" si="21">TRIM(RIGHT(SUBSTITUTE(C307," ",REPT(" ",LEN(C307))),LEN(C307)))</f>
        <v>Sikkilä</v>
      </c>
      <c r="C307" s="8" t="s">
        <v>1581</v>
      </c>
      <c r="D307" t="s">
        <v>1472</v>
      </c>
      <c r="E307" s="42" t="s">
        <v>1345</v>
      </c>
      <c r="F307" t="s">
        <v>1366</v>
      </c>
      <c r="H307" s="5" t="s">
        <v>504</v>
      </c>
    </row>
    <row r="308" spans="1:8" x14ac:dyDescent="0.2">
      <c r="A308" t="str">
        <f t="shared" si="20"/>
        <v>Oona</v>
      </c>
      <c r="B308" t="str">
        <f t="shared" si="21"/>
        <v>Virtanen</v>
      </c>
      <c r="C308" s="8" t="s">
        <v>1583</v>
      </c>
      <c r="D308" t="s">
        <v>1475</v>
      </c>
      <c r="E308" s="42" t="s">
        <v>1345</v>
      </c>
      <c r="F308" t="s">
        <v>1366</v>
      </c>
      <c r="H308" s="5" t="s">
        <v>504</v>
      </c>
    </row>
    <row r="309" spans="1:8" x14ac:dyDescent="0.2">
      <c r="A309" t="str">
        <f t="shared" si="20"/>
        <v>Ossi</v>
      </c>
      <c r="B309" t="str">
        <f t="shared" si="21"/>
        <v>Laurila</v>
      </c>
      <c r="C309" s="8" t="s">
        <v>1584</v>
      </c>
      <c r="D309" t="s">
        <v>1476</v>
      </c>
      <c r="E309" s="42" t="s">
        <v>1345</v>
      </c>
      <c r="F309" t="s">
        <v>1366</v>
      </c>
      <c r="H309" s="5" t="s">
        <v>504</v>
      </c>
    </row>
    <row r="310" spans="1:8" x14ac:dyDescent="0.2">
      <c r="A310" t="str">
        <f t="shared" si="20"/>
        <v>Otto</v>
      </c>
      <c r="B310" t="str">
        <f t="shared" si="21"/>
        <v>Absetz</v>
      </c>
      <c r="C310" s="8" t="s">
        <v>1585</v>
      </c>
      <c r="D310" t="s">
        <v>1477</v>
      </c>
      <c r="E310" s="42" t="s">
        <v>1345</v>
      </c>
      <c r="F310" t="s">
        <v>1366</v>
      </c>
      <c r="H310" s="5" t="s">
        <v>504</v>
      </c>
    </row>
    <row r="311" spans="1:8" x14ac:dyDescent="0.2">
      <c r="A311" t="str">
        <f t="shared" si="20"/>
        <v>Panu</v>
      </c>
      <c r="B311" t="str">
        <f t="shared" si="21"/>
        <v>Palm</v>
      </c>
      <c r="C311" s="8" t="s">
        <v>1586</v>
      </c>
      <c r="D311" t="s">
        <v>1478</v>
      </c>
      <c r="E311" s="42" t="s">
        <v>1345</v>
      </c>
      <c r="F311" t="s">
        <v>1366</v>
      </c>
      <c r="H311" s="5" t="s">
        <v>504</v>
      </c>
    </row>
    <row r="312" spans="1:8" x14ac:dyDescent="0.2">
      <c r="A312" t="str">
        <f t="shared" si="20"/>
        <v>Tuukka</v>
      </c>
      <c r="B312" t="str">
        <f t="shared" si="21"/>
        <v>Pasanen</v>
      </c>
      <c r="C312" s="8" t="s">
        <v>1587</v>
      </c>
      <c r="D312" t="s">
        <v>1479</v>
      </c>
      <c r="E312" s="42" t="s">
        <v>1345</v>
      </c>
      <c r="F312" t="s">
        <v>1366</v>
      </c>
      <c r="H312" s="5" t="s">
        <v>504</v>
      </c>
    </row>
    <row r="313" spans="1:8" x14ac:dyDescent="0.2">
      <c r="A313" t="str">
        <f t="shared" si="20"/>
        <v>Paula</v>
      </c>
      <c r="B313" t="str">
        <f t="shared" si="21"/>
        <v>Lehtoaho</v>
      </c>
      <c r="C313" s="8" t="s">
        <v>1588</v>
      </c>
      <c r="D313" t="s">
        <v>1480</v>
      </c>
      <c r="E313" s="42" t="s">
        <v>1345</v>
      </c>
      <c r="F313" t="s">
        <v>1366</v>
      </c>
      <c r="H313" s="5" t="s">
        <v>504</v>
      </c>
    </row>
    <row r="314" spans="1:8" x14ac:dyDescent="0.2">
      <c r="A314" t="str">
        <f t="shared" si="20"/>
        <v>Elli</v>
      </c>
      <c r="B314" t="str">
        <f t="shared" si="21"/>
        <v>Pelkonen</v>
      </c>
      <c r="C314" s="8" t="s">
        <v>1597</v>
      </c>
      <c r="D314" t="s">
        <v>1481</v>
      </c>
      <c r="E314" s="42" t="s">
        <v>1345</v>
      </c>
      <c r="F314" t="s">
        <v>1366</v>
      </c>
      <c r="H314" s="5" t="s">
        <v>504</v>
      </c>
    </row>
    <row r="315" spans="1:8" x14ac:dyDescent="0.2">
      <c r="A315" t="str">
        <f t="shared" si="20"/>
        <v>P</v>
      </c>
      <c r="B315" t="str">
        <f t="shared" si="21"/>
        <v>T</v>
      </c>
      <c r="C315" s="8" t="s">
        <v>3275</v>
      </c>
      <c r="E315" s="42" t="s">
        <v>1345</v>
      </c>
      <c r="F315" t="s">
        <v>1366</v>
      </c>
      <c r="H315" s="5" t="s">
        <v>504</v>
      </c>
    </row>
    <row r="316" spans="1:8" x14ac:dyDescent="0.2">
      <c r="A316" t="str">
        <f t="shared" si="20"/>
        <v>Pietu</v>
      </c>
      <c r="B316" t="str">
        <f t="shared" si="21"/>
        <v>Anttonen</v>
      </c>
      <c r="C316" s="8" t="s">
        <v>1598</v>
      </c>
      <c r="D316" t="s">
        <v>1482</v>
      </c>
      <c r="E316" s="42" t="s">
        <v>1345</v>
      </c>
      <c r="F316" t="s">
        <v>1366</v>
      </c>
      <c r="H316" s="5" t="s">
        <v>504</v>
      </c>
    </row>
    <row r="317" spans="1:8" x14ac:dyDescent="0.2">
      <c r="A317" t="str">
        <f t="shared" si="20"/>
        <v>Antti</v>
      </c>
      <c r="B317" t="str">
        <f t="shared" si="21"/>
        <v>Revonsuo</v>
      </c>
      <c r="C317" s="8" t="s">
        <v>1599</v>
      </c>
      <c r="D317" t="s">
        <v>1483</v>
      </c>
      <c r="E317" s="42" t="s">
        <v>1345</v>
      </c>
      <c r="F317" t="s">
        <v>1366</v>
      </c>
      <c r="H317" s="5" t="s">
        <v>504</v>
      </c>
    </row>
    <row r="318" spans="1:8" x14ac:dyDescent="0.2">
      <c r="A318" t="str">
        <f t="shared" si="20"/>
        <v>Riitta</v>
      </c>
      <c r="B318" t="str">
        <f t="shared" si="21"/>
        <v>Massala</v>
      </c>
      <c r="C318" s="8" t="s">
        <v>1601</v>
      </c>
      <c r="D318" t="s">
        <v>1484</v>
      </c>
      <c r="E318" s="42" t="s">
        <v>1345</v>
      </c>
      <c r="F318" t="s">
        <v>1366</v>
      </c>
      <c r="H318" s="5" t="s">
        <v>504</v>
      </c>
    </row>
    <row r="319" spans="1:8" x14ac:dyDescent="0.2">
      <c r="A319" t="str">
        <f t="shared" si="20"/>
        <v>Tuuli</v>
      </c>
      <c r="B319" t="str">
        <f t="shared" si="21"/>
        <v>Risku</v>
      </c>
      <c r="C319" s="8" t="s">
        <v>1602</v>
      </c>
      <c r="D319" t="s">
        <v>1485</v>
      </c>
      <c r="E319" s="42" t="s">
        <v>1345</v>
      </c>
      <c r="F319" t="s">
        <v>1366</v>
      </c>
      <c r="H319" s="5" t="s">
        <v>504</v>
      </c>
    </row>
    <row r="320" spans="1:8" x14ac:dyDescent="0.2">
      <c r="A320" t="str">
        <f t="shared" si="20"/>
        <v>Robin</v>
      </c>
      <c r="B320" t="str">
        <f t="shared" si="21"/>
        <v>Lybeck</v>
      </c>
      <c r="C320" s="8" t="s">
        <v>1381</v>
      </c>
      <c r="D320" t="s">
        <v>1382</v>
      </c>
      <c r="E320" s="42" t="s">
        <v>1345</v>
      </c>
      <c r="F320" t="s">
        <v>1366</v>
      </c>
      <c r="H320" s="5" t="s">
        <v>504</v>
      </c>
    </row>
    <row r="321" spans="1:8" x14ac:dyDescent="0.2">
      <c r="A321" t="str">
        <f t="shared" si="20"/>
        <v>Rosa</v>
      </c>
      <c r="B321" t="str">
        <f t="shared" si="21"/>
        <v>Haavisto</v>
      </c>
      <c r="C321" s="8" t="s">
        <v>1603</v>
      </c>
      <c r="D321" t="s">
        <v>1486</v>
      </c>
      <c r="E321" s="42" t="s">
        <v>1345</v>
      </c>
      <c r="F321" t="s">
        <v>1366</v>
      </c>
      <c r="H321" s="5" t="s">
        <v>504</v>
      </c>
    </row>
    <row r="322" spans="1:8" x14ac:dyDescent="0.2">
      <c r="A322" t="str">
        <f t="shared" si="20"/>
        <v>Sirpa</v>
      </c>
      <c r="B322" t="str">
        <f t="shared" si="21"/>
        <v>Salmela</v>
      </c>
      <c r="C322" s="8" t="s">
        <v>1604</v>
      </c>
      <c r="D322" t="s">
        <v>1487</v>
      </c>
      <c r="E322" s="42" t="s">
        <v>1345</v>
      </c>
      <c r="F322" t="s">
        <v>1366</v>
      </c>
      <c r="H322" s="5" t="s">
        <v>504</v>
      </c>
    </row>
    <row r="323" spans="1:8" x14ac:dyDescent="0.2">
      <c r="A323" t="str">
        <f t="shared" si="20"/>
        <v>Saara</v>
      </c>
      <c r="B323" t="str">
        <f t="shared" si="21"/>
        <v>Viitanen</v>
      </c>
      <c r="C323" s="8" t="s">
        <v>1605</v>
      </c>
      <c r="D323" t="s">
        <v>1488</v>
      </c>
      <c r="E323" s="42" t="s">
        <v>1345</v>
      </c>
      <c r="F323" t="s">
        <v>1366</v>
      </c>
      <c r="H323" s="5" t="s">
        <v>504</v>
      </c>
    </row>
    <row r="324" spans="1:8" x14ac:dyDescent="0.2">
      <c r="A324" t="str">
        <f t="shared" si="20"/>
        <v>Tuukka</v>
      </c>
      <c r="B324" t="str">
        <f t="shared" si="21"/>
        <v>Saarela</v>
      </c>
      <c r="C324" s="8" t="s">
        <v>1606</v>
      </c>
      <c r="D324" t="s">
        <v>1490</v>
      </c>
      <c r="E324" s="42" t="s">
        <v>1345</v>
      </c>
      <c r="F324" t="s">
        <v>1366</v>
      </c>
      <c r="H324" s="5" t="s">
        <v>504</v>
      </c>
    </row>
    <row r="325" spans="1:8" x14ac:dyDescent="0.2">
      <c r="A325" t="str">
        <f t="shared" si="20"/>
        <v>Sami</v>
      </c>
      <c r="B325" t="str">
        <f t="shared" si="21"/>
        <v>Laine</v>
      </c>
      <c r="C325" s="8" t="s">
        <v>1607</v>
      </c>
      <c r="D325" s="50" t="s">
        <v>1892</v>
      </c>
      <c r="E325" s="42" t="s">
        <v>1345</v>
      </c>
      <c r="F325" t="s">
        <v>1366</v>
      </c>
      <c r="H325" s="5" t="s">
        <v>504</v>
      </c>
    </row>
    <row r="326" spans="1:8" x14ac:dyDescent="0.2">
      <c r="A326" t="str">
        <f t="shared" si="20"/>
        <v>Sami</v>
      </c>
      <c r="B326" t="str">
        <f t="shared" si="21"/>
        <v>Aho</v>
      </c>
      <c r="C326" s="8" t="s">
        <v>1608</v>
      </c>
      <c r="D326" t="s">
        <v>1491</v>
      </c>
      <c r="E326" s="42" t="s">
        <v>1345</v>
      </c>
      <c r="F326" t="s">
        <v>1366</v>
      </c>
      <c r="H326" s="5" t="s">
        <v>504</v>
      </c>
    </row>
    <row r="327" spans="1:8" x14ac:dyDescent="0.2">
      <c r="A327" t="str">
        <f t="shared" si="20"/>
        <v>Samu</v>
      </c>
      <c r="B327" t="str">
        <f t="shared" si="21"/>
        <v>Kilpimaa</v>
      </c>
      <c r="C327" s="8" t="s">
        <v>1609</v>
      </c>
      <c r="D327" t="s">
        <v>1492</v>
      </c>
      <c r="E327" s="42" t="s">
        <v>1345</v>
      </c>
      <c r="F327" t="s">
        <v>1366</v>
      </c>
      <c r="H327" s="5" t="s">
        <v>504</v>
      </c>
    </row>
    <row r="328" spans="1:8" x14ac:dyDescent="0.2">
      <c r="A328" t="str">
        <f t="shared" si="20"/>
        <v>Samuli</v>
      </c>
      <c r="B328" t="str">
        <f t="shared" si="21"/>
        <v>Lehesaari</v>
      </c>
      <c r="C328" s="8" t="s">
        <v>1610</v>
      </c>
      <c r="D328" t="s">
        <v>1493</v>
      </c>
      <c r="E328" s="42" t="s">
        <v>1345</v>
      </c>
      <c r="F328" t="s">
        <v>1366</v>
      </c>
      <c r="H328" s="5" t="s">
        <v>504</v>
      </c>
    </row>
    <row r="329" spans="1:8" x14ac:dyDescent="0.2">
      <c r="A329" t="str">
        <f t="shared" si="20"/>
        <v>Sanna</v>
      </c>
      <c r="B329" t="str">
        <f t="shared" si="21"/>
        <v>Runsala</v>
      </c>
      <c r="C329" s="8" t="s">
        <v>1611</v>
      </c>
      <c r="E329" s="42" t="s">
        <v>1345</v>
      </c>
      <c r="F329" t="s">
        <v>1366</v>
      </c>
      <c r="G329" t="s">
        <v>3093</v>
      </c>
      <c r="H329" s="5" t="s">
        <v>504</v>
      </c>
    </row>
    <row r="330" spans="1:8" x14ac:dyDescent="0.2">
      <c r="A330" t="str">
        <f t="shared" si="20"/>
        <v>Santtu</v>
      </c>
      <c r="B330" t="str">
        <f t="shared" si="21"/>
        <v>Andersson</v>
      </c>
      <c r="C330" t="s">
        <v>1589</v>
      </c>
      <c r="D330" t="s">
        <v>1495</v>
      </c>
      <c r="E330" s="42" t="s">
        <v>1345</v>
      </c>
      <c r="F330" t="s">
        <v>1366</v>
      </c>
      <c r="H330" s="5" t="s">
        <v>504</v>
      </c>
    </row>
    <row r="331" spans="1:8" x14ac:dyDescent="0.2">
      <c r="A331" t="str">
        <f t="shared" si="20"/>
        <v>Sara</v>
      </c>
      <c r="B331" t="str">
        <f t="shared" si="21"/>
        <v>Häkli</v>
      </c>
      <c r="C331" s="8" t="s">
        <v>1616</v>
      </c>
      <c r="D331" t="s">
        <v>1496</v>
      </c>
      <c r="E331" s="42" t="s">
        <v>1345</v>
      </c>
      <c r="F331" t="s">
        <v>1366</v>
      </c>
      <c r="H331" s="5" t="s">
        <v>504</v>
      </c>
    </row>
    <row r="332" spans="1:8" x14ac:dyDescent="0.2">
      <c r="A332" t="str">
        <f t="shared" si="20"/>
        <v>Sami</v>
      </c>
      <c r="B332" t="str">
        <f t="shared" si="21"/>
        <v>Rogers</v>
      </c>
      <c r="C332" s="8" t="s">
        <v>1617</v>
      </c>
      <c r="D332" t="s">
        <v>1497</v>
      </c>
      <c r="E332" s="42" t="s">
        <v>1345</v>
      </c>
      <c r="F332" t="s">
        <v>1366</v>
      </c>
      <c r="H332" s="5" t="s">
        <v>504</v>
      </c>
    </row>
    <row r="333" spans="1:8" x14ac:dyDescent="0.2">
      <c r="A333" t="str">
        <f t="shared" si="20"/>
        <v>Anne</v>
      </c>
      <c r="B333" t="str">
        <f t="shared" si="21"/>
        <v>Sarvanko</v>
      </c>
      <c r="C333" s="8" t="s">
        <v>1618</v>
      </c>
      <c r="D333" t="s">
        <v>1498</v>
      </c>
      <c r="E333" s="42" t="s">
        <v>1345</v>
      </c>
      <c r="F333" t="s">
        <v>1366</v>
      </c>
      <c r="H333" s="5" t="s">
        <v>504</v>
      </c>
    </row>
    <row r="334" spans="1:8" x14ac:dyDescent="0.2">
      <c r="A334" t="str">
        <f t="shared" si="20"/>
        <v>Aleksandra</v>
      </c>
      <c r="B334" t="str">
        <f t="shared" si="21"/>
        <v>Nikolaeva</v>
      </c>
      <c r="C334" s="8" t="s">
        <v>1619</v>
      </c>
      <c r="D334" t="s">
        <v>1499</v>
      </c>
      <c r="E334" s="42" t="s">
        <v>1345</v>
      </c>
      <c r="F334" t="s">
        <v>1366</v>
      </c>
      <c r="H334" s="5" t="s">
        <v>504</v>
      </c>
    </row>
    <row r="335" spans="1:8" x14ac:dyDescent="0.2">
      <c r="A335" t="str">
        <f t="shared" si="20"/>
        <v>S</v>
      </c>
      <c r="B335" t="str">
        <f t="shared" si="21"/>
        <v>J</v>
      </c>
      <c r="C335" s="8" t="s">
        <v>3276</v>
      </c>
      <c r="E335" s="42" t="s">
        <v>1345</v>
      </c>
      <c r="F335" t="s">
        <v>1366</v>
      </c>
      <c r="G335" t="s">
        <v>3148</v>
      </c>
      <c r="H335" s="5" t="s">
        <v>504</v>
      </c>
    </row>
    <row r="336" spans="1:8" x14ac:dyDescent="0.2">
      <c r="A336" t="str">
        <f t="shared" si="20"/>
        <v>Satu</v>
      </c>
      <c r="B336" t="str">
        <f t="shared" si="21"/>
        <v>Kallio</v>
      </c>
      <c r="C336" s="8" t="s">
        <v>1620</v>
      </c>
      <c r="D336" t="s">
        <v>1501</v>
      </c>
      <c r="E336" s="42" t="s">
        <v>1345</v>
      </c>
      <c r="F336" t="s">
        <v>1366</v>
      </c>
      <c r="H336" s="5" t="s">
        <v>504</v>
      </c>
    </row>
    <row r="337" spans="1:8" x14ac:dyDescent="0.2">
      <c r="A337" t="str">
        <f t="shared" si="20"/>
        <v>Sophie</v>
      </c>
      <c r="B337" t="str">
        <f t="shared" si="21"/>
        <v>Jussila</v>
      </c>
      <c r="C337" s="8" t="s">
        <v>1621</v>
      </c>
      <c r="D337" t="s">
        <v>1502</v>
      </c>
      <c r="E337" s="42" t="s">
        <v>1345</v>
      </c>
      <c r="F337" t="s">
        <v>1366</v>
      </c>
      <c r="H337" s="5" t="s">
        <v>504</v>
      </c>
    </row>
    <row r="338" spans="1:8" x14ac:dyDescent="0.2">
      <c r="A338" t="str">
        <f t="shared" si="20"/>
        <v>Sussu</v>
      </c>
      <c r="B338" t="str">
        <f t="shared" si="21"/>
        <v>Laaksonen</v>
      </c>
      <c r="C338" s="8" t="s">
        <v>1622</v>
      </c>
      <c r="D338" t="s">
        <v>1503</v>
      </c>
      <c r="E338" s="42" t="s">
        <v>1345</v>
      </c>
      <c r="F338" t="s">
        <v>1366</v>
      </c>
      <c r="H338" s="5" t="s">
        <v>504</v>
      </c>
    </row>
    <row r="339" spans="1:8" x14ac:dyDescent="0.2">
      <c r="A339" t="str">
        <f t="shared" si="20"/>
        <v>S</v>
      </c>
      <c r="B339" t="str">
        <f t="shared" ref="B339:B362" si="22">TRIM(RIGHT(SUBSTITUTE(C339," ",REPT(" ",LEN(C339))),LEN(C339)))</f>
        <v>A</v>
      </c>
      <c r="C339" s="8" t="s">
        <v>3277</v>
      </c>
      <c r="E339" s="42" t="s">
        <v>1345</v>
      </c>
      <c r="F339" t="s">
        <v>1366</v>
      </c>
      <c r="H339" s="5" t="s">
        <v>504</v>
      </c>
    </row>
    <row r="340" spans="1:8" x14ac:dyDescent="0.2">
      <c r="A340" t="str">
        <f t="shared" si="20"/>
        <v>Oskari</v>
      </c>
      <c r="B340" t="str">
        <f t="shared" si="22"/>
        <v>Virtanen</v>
      </c>
      <c r="C340" s="8" t="s">
        <v>1623</v>
      </c>
      <c r="D340" t="s">
        <v>1504</v>
      </c>
      <c r="E340" s="42" t="s">
        <v>1345</v>
      </c>
      <c r="F340" t="s">
        <v>1366</v>
      </c>
      <c r="H340" s="5" t="s">
        <v>504</v>
      </c>
    </row>
    <row r="341" spans="1:8" x14ac:dyDescent="0.2">
      <c r="A341" t="str">
        <f t="shared" si="20"/>
        <v>Tapio</v>
      </c>
      <c r="B341" t="str">
        <f t="shared" si="22"/>
        <v>Peltokangas</v>
      </c>
      <c r="C341" s="8" t="s">
        <v>1613</v>
      </c>
      <c r="D341" t="s">
        <v>1506</v>
      </c>
      <c r="E341" s="42" t="s">
        <v>1345</v>
      </c>
      <c r="F341" t="s">
        <v>1366</v>
      </c>
      <c r="H341" s="5" t="s">
        <v>504</v>
      </c>
    </row>
    <row r="342" spans="1:8" x14ac:dyDescent="0.2">
      <c r="A342" t="str">
        <f t="shared" si="20"/>
        <v>Taru</v>
      </c>
      <c r="B342" t="str">
        <f t="shared" si="22"/>
        <v>Annala</v>
      </c>
      <c r="C342" s="8" t="s">
        <v>1614</v>
      </c>
      <c r="D342" t="s">
        <v>1507</v>
      </c>
      <c r="E342" s="42" t="s">
        <v>1345</v>
      </c>
      <c r="F342" t="s">
        <v>1366</v>
      </c>
      <c r="H342" s="5" t="s">
        <v>504</v>
      </c>
    </row>
    <row r="343" spans="1:8" x14ac:dyDescent="0.2">
      <c r="A343" t="str">
        <f t="shared" si="20"/>
        <v>Tatu</v>
      </c>
      <c r="B343" t="str">
        <f t="shared" si="22"/>
        <v>Saarikko</v>
      </c>
      <c r="C343" s="8" t="s">
        <v>1615</v>
      </c>
      <c r="D343" t="s">
        <v>1508</v>
      </c>
      <c r="E343" s="42" t="s">
        <v>1345</v>
      </c>
      <c r="F343" t="s">
        <v>1366</v>
      </c>
      <c r="H343" s="5" t="s">
        <v>504</v>
      </c>
    </row>
    <row r="344" spans="1:8" x14ac:dyDescent="0.2">
      <c r="A344" t="str">
        <f t="shared" si="20"/>
        <v>T</v>
      </c>
      <c r="B344" t="str">
        <f t="shared" si="22"/>
        <v>P</v>
      </c>
      <c r="C344" s="8" t="s">
        <v>3278</v>
      </c>
      <c r="E344" s="42" t="s">
        <v>1345</v>
      </c>
      <c r="F344" t="s">
        <v>1366</v>
      </c>
      <c r="H344" s="5" t="s">
        <v>504</v>
      </c>
    </row>
    <row r="345" spans="1:8" x14ac:dyDescent="0.2">
      <c r="A345" t="str">
        <f t="shared" si="20"/>
        <v>Teemu</v>
      </c>
      <c r="B345" t="str">
        <f t="shared" si="22"/>
        <v>Saario</v>
      </c>
      <c r="C345" t="s">
        <v>1591</v>
      </c>
      <c r="D345" t="s">
        <v>1510</v>
      </c>
      <c r="E345" s="42" t="s">
        <v>1345</v>
      </c>
      <c r="F345" t="s">
        <v>1366</v>
      </c>
      <c r="H345" s="5" t="s">
        <v>504</v>
      </c>
    </row>
    <row r="346" spans="1:8" x14ac:dyDescent="0.2">
      <c r="A346" t="str">
        <f t="shared" si="20"/>
        <v>Teppo</v>
      </c>
      <c r="B346" t="str">
        <f t="shared" si="22"/>
        <v>Sola</v>
      </c>
      <c r="C346" t="s">
        <v>1594</v>
      </c>
      <c r="D346" t="s">
        <v>1511</v>
      </c>
      <c r="E346" s="42" t="s">
        <v>1345</v>
      </c>
      <c r="F346" t="s">
        <v>1366</v>
      </c>
      <c r="H346" s="5" t="s">
        <v>504</v>
      </c>
    </row>
    <row r="347" spans="1:8" x14ac:dyDescent="0.2">
      <c r="A347" t="str">
        <f t="shared" si="20"/>
        <v>T-M</v>
      </c>
      <c r="B347" t="str">
        <f t="shared" si="22"/>
        <v>T</v>
      </c>
      <c r="C347" t="s">
        <v>3279</v>
      </c>
      <c r="E347" s="42" t="s">
        <v>1345</v>
      </c>
      <c r="F347" t="s">
        <v>1366</v>
      </c>
      <c r="H347" s="5" t="s">
        <v>504</v>
      </c>
    </row>
    <row r="348" spans="1:8" x14ac:dyDescent="0.2">
      <c r="A348" t="str">
        <f t="shared" si="20"/>
        <v>T</v>
      </c>
      <c r="B348" t="str">
        <f t="shared" si="22"/>
        <v>A</v>
      </c>
      <c r="C348" t="s">
        <v>3280</v>
      </c>
      <c r="E348" s="42" t="s">
        <v>1345</v>
      </c>
      <c r="F348" t="s">
        <v>1366</v>
      </c>
      <c r="H348" s="5" t="s">
        <v>504</v>
      </c>
    </row>
    <row r="349" spans="1:8" x14ac:dyDescent="0.2">
      <c r="A349" t="str">
        <f t="shared" si="20"/>
        <v>Tiia-Tuulia</v>
      </c>
      <c r="B349" t="str">
        <f t="shared" si="22"/>
        <v>Kankkunen</v>
      </c>
      <c r="C349" t="s">
        <v>1625</v>
      </c>
      <c r="D349" t="s">
        <v>1513</v>
      </c>
      <c r="E349" s="42" t="s">
        <v>1345</v>
      </c>
      <c r="F349" t="s">
        <v>1366</v>
      </c>
      <c r="H349" s="5" t="s">
        <v>504</v>
      </c>
    </row>
    <row r="350" spans="1:8" x14ac:dyDescent="0.2">
      <c r="A350" t="str">
        <f t="shared" si="20"/>
        <v>Tiina</v>
      </c>
      <c r="B350" t="str">
        <f t="shared" si="22"/>
        <v>Kokkonen</v>
      </c>
      <c r="C350" t="s">
        <v>1592</v>
      </c>
      <c r="D350" t="s">
        <v>1514</v>
      </c>
      <c r="E350" s="42" t="s">
        <v>1345</v>
      </c>
      <c r="F350" t="s">
        <v>1366</v>
      </c>
      <c r="H350" s="5" t="s">
        <v>504</v>
      </c>
    </row>
    <row r="351" spans="1:8" x14ac:dyDescent="0.2">
      <c r="A351" t="str">
        <f t="shared" si="20"/>
        <v>T</v>
      </c>
      <c r="B351" t="str">
        <f t="shared" si="22"/>
        <v>T</v>
      </c>
      <c r="C351" t="s">
        <v>3281</v>
      </c>
      <c r="E351" s="42" t="s">
        <v>1345</v>
      </c>
      <c r="F351" t="s">
        <v>1366</v>
      </c>
      <c r="H351" s="5" t="s">
        <v>504</v>
      </c>
    </row>
    <row r="352" spans="1:8" x14ac:dyDescent="0.2">
      <c r="A352" t="str">
        <f t="shared" si="20"/>
        <v>Timo</v>
      </c>
      <c r="B352" t="str">
        <f t="shared" si="22"/>
        <v>Koskinen</v>
      </c>
      <c r="C352" t="s">
        <v>1626</v>
      </c>
      <c r="D352" t="s">
        <v>1515</v>
      </c>
      <c r="E352" s="42" t="s">
        <v>1345</v>
      </c>
      <c r="F352" t="s">
        <v>1366</v>
      </c>
      <c r="G352" t="s">
        <v>1627</v>
      </c>
      <c r="H352" s="5" t="s">
        <v>504</v>
      </c>
    </row>
    <row r="353" spans="1:8" x14ac:dyDescent="0.2">
      <c r="A353" t="str">
        <f t="shared" si="20"/>
        <v>Timo</v>
      </c>
      <c r="B353" t="str">
        <f t="shared" si="22"/>
        <v>Kivinen</v>
      </c>
      <c r="C353" t="s">
        <v>1628</v>
      </c>
      <c r="D353" t="s">
        <v>1516</v>
      </c>
      <c r="E353" s="42" t="s">
        <v>1345</v>
      </c>
      <c r="F353" t="s">
        <v>1366</v>
      </c>
      <c r="H353" s="5" t="s">
        <v>504</v>
      </c>
    </row>
    <row r="354" spans="1:8" x14ac:dyDescent="0.2">
      <c r="A354" t="str">
        <f t="shared" si="20"/>
        <v>Tomas</v>
      </c>
      <c r="B354" t="str">
        <f t="shared" si="22"/>
        <v>Mansikka</v>
      </c>
      <c r="C354" t="s">
        <v>1593</v>
      </c>
      <c r="D354" t="s">
        <v>1517</v>
      </c>
      <c r="E354" s="42" t="s">
        <v>1345</v>
      </c>
      <c r="F354" t="s">
        <v>1366</v>
      </c>
      <c r="H354" s="5" t="s">
        <v>504</v>
      </c>
    </row>
    <row r="355" spans="1:8" x14ac:dyDescent="0.2">
      <c r="A355" t="str">
        <f t="shared" si="20"/>
        <v>T</v>
      </c>
      <c r="B355" t="str">
        <f t="shared" si="22"/>
        <v>K</v>
      </c>
      <c r="C355" t="s">
        <v>3494</v>
      </c>
      <c r="E355" s="42" t="s">
        <v>1345</v>
      </c>
      <c r="F355" t="s">
        <v>1366</v>
      </c>
      <c r="G355" t="s">
        <v>3148</v>
      </c>
      <c r="H355" s="5" t="s">
        <v>504</v>
      </c>
    </row>
    <row r="356" spans="1:8" x14ac:dyDescent="0.2">
      <c r="A356" t="str">
        <f t="shared" si="20"/>
        <v>Tuija</v>
      </c>
      <c r="B356" t="str">
        <f t="shared" si="22"/>
        <v>Torikka</v>
      </c>
      <c r="C356" t="s">
        <v>1624</v>
      </c>
      <c r="D356" t="s">
        <v>1519</v>
      </c>
      <c r="E356" s="42" t="s">
        <v>1345</v>
      </c>
      <c r="F356" t="s">
        <v>1366</v>
      </c>
      <c r="H356" s="5" t="s">
        <v>504</v>
      </c>
    </row>
    <row r="357" spans="1:8" x14ac:dyDescent="0.2">
      <c r="A357" t="str">
        <f t="shared" si="20"/>
        <v>Tuire</v>
      </c>
      <c r="B357" t="str">
        <f t="shared" si="22"/>
        <v>And</v>
      </c>
      <c r="C357" t="s">
        <v>1630</v>
      </c>
      <c r="D357" t="s">
        <v>1520</v>
      </c>
      <c r="E357" s="42" t="s">
        <v>1345</v>
      </c>
      <c r="F357" t="s">
        <v>1366</v>
      </c>
      <c r="H357" s="5" t="s">
        <v>504</v>
      </c>
    </row>
    <row r="358" spans="1:8" x14ac:dyDescent="0.2">
      <c r="A358" t="str">
        <f t="shared" si="20"/>
        <v>Tuomas</v>
      </c>
      <c r="B358" t="str">
        <f t="shared" si="22"/>
        <v>Häkkinen</v>
      </c>
      <c r="C358" t="s">
        <v>1631</v>
      </c>
      <c r="D358" t="s">
        <v>1521</v>
      </c>
      <c r="E358" s="42" t="s">
        <v>1345</v>
      </c>
      <c r="F358" t="s">
        <v>1366</v>
      </c>
      <c r="H358" s="5" t="s">
        <v>504</v>
      </c>
    </row>
    <row r="359" spans="1:8" x14ac:dyDescent="0.2">
      <c r="A359" t="str">
        <f t="shared" si="20"/>
        <v>Tuomas</v>
      </c>
      <c r="B359" t="str">
        <f t="shared" si="22"/>
        <v>Tahkola</v>
      </c>
      <c r="C359" t="s">
        <v>1632</v>
      </c>
      <c r="D359" t="s">
        <v>1522</v>
      </c>
      <c r="E359" s="42" t="s">
        <v>1345</v>
      </c>
      <c r="F359" t="s">
        <v>1366</v>
      </c>
      <c r="H359" s="5" t="s">
        <v>504</v>
      </c>
    </row>
    <row r="360" spans="1:8" x14ac:dyDescent="0.2">
      <c r="A360" t="str">
        <f t="shared" si="20"/>
        <v>Olavi</v>
      </c>
      <c r="B360" t="str">
        <f t="shared" si="22"/>
        <v>Partanen</v>
      </c>
      <c r="C360" t="s">
        <v>1633</v>
      </c>
      <c r="D360" t="s">
        <v>1523</v>
      </c>
      <c r="E360" s="42" t="s">
        <v>1345</v>
      </c>
      <c r="F360" t="s">
        <v>1366</v>
      </c>
      <c r="H360" s="5" t="s">
        <v>504</v>
      </c>
    </row>
    <row r="361" spans="1:8" x14ac:dyDescent="0.2">
      <c r="A361" t="str">
        <f t="shared" si="20"/>
        <v>Ukko</v>
      </c>
      <c r="B361" t="str">
        <f t="shared" si="22"/>
        <v>Kärkkäinen</v>
      </c>
      <c r="C361" t="s">
        <v>1595</v>
      </c>
      <c r="D361" t="s">
        <v>1524</v>
      </c>
      <c r="E361" s="42" t="s">
        <v>1345</v>
      </c>
      <c r="F361" t="s">
        <v>1366</v>
      </c>
      <c r="H361" s="5" t="s">
        <v>504</v>
      </c>
    </row>
    <row r="362" spans="1:8" x14ac:dyDescent="0.2">
      <c r="A362" t="str">
        <f t="shared" si="20"/>
        <v>Wilhelmina</v>
      </c>
      <c r="B362" t="str">
        <f t="shared" si="22"/>
        <v>Mäntylä</v>
      </c>
      <c r="C362" t="s">
        <v>1596</v>
      </c>
      <c r="D362" t="s">
        <v>1525</v>
      </c>
      <c r="E362" s="42" t="s">
        <v>1345</v>
      </c>
      <c r="F362" t="s">
        <v>1366</v>
      </c>
      <c r="H362" s="5" t="s">
        <v>504</v>
      </c>
    </row>
    <row r="363" spans="1:8" x14ac:dyDescent="0.2">
      <c r="A363" t="str">
        <f t="shared" si="20"/>
        <v>Heini</v>
      </c>
      <c r="B363" t="s">
        <v>1655</v>
      </c>
      <c r="C363" t="s">
        <v>1656</v>
      </c>
      <c r="D363" s="59" t="s">
        <v>1657</v>
      </c>
      <c r="E363" s="6">
        <v>44593</v>
      </c>
      <c r="F363" t="s">
        <v>1658</v>
      </c>
      <c r="H363" s="5" t="s">
        <v>504</v>
      </c>
    </row>
    <row r="364" spans="1:8" x14ac:dyDescent="0.2">
      <c r="A364" t="str">
        <f t="shared" si="20"/>
        <v>Anna</v>
      </c>
      <c r="B364" t="str">
        <f t="shared" ref="B364:B395" si="23">TRIM(RIGHT(SUBSTITUTE(C364," ",REPT(" ",LEN(C364))),LEN(C364)))</f>
        <v>Uttula</v>
      </c>
      <c r="C364" t="s">
        <v>1682</v>
      </c>
      <c r="D364" s="59" t="s">
        <v>1683</v>
      </c>
      <c r="E364" s="6">
        <v>44594</v>
      </c>
      <c r="F364" t="s">
        <v>1684</v>
      </c>
      <c r="H364" s="5" t="s">
        <v>504</v>
      </c>
    </row>
    <row r="365" spans="1:8" x14ac:dyDescent="0.2">
      <c r="A365" t="str">
        <f t="shared" si="20"/>
        <v>Fanny-Maria</v>
      </c>
      <c r="B365" t="str">
        <f t="shared" si="23"/>
        <v>Virta</v>
      </c>
      <c r="C365" t="s">
        <v>1685</v>
      </c>
      <c r="D365" s="59" t="s">
        <v>1686</v>
      </c>
      <c r="E365" s="6">
        <v>44594</v>
      </c>
      <c r="F365" t="s">
        <v>1684</v>
      </c>
      <c r="H365" s="5" t="s">
        <v>504</v>
      </c>
    </row>
    <row r="366" spans="1:8" x14ac:dyDescent="0.2">
      <c r="A366" t="str">
        <f t="shared" si="20"/>
        <v>Joni</v>
      </c>
      <c r="B366" t="str">
        <f t="shared" si="23"/>
        <v>Joentakainen</v>
      </c>
      <c r="C366" t="s">
        <v>1687</v>
      </c>
      <c r="D366" s="59" t="s">
        <v>1688</v>
      </c>
      <c r="E366" s="6">
        <v>44595</v>
      </c>
      <c r="F366" t="s">
        <v>1684</v>
      </c>
      <c r="H366" s="5" t="s">
        <v>504</v>
      </c>
    </row>
    <row r="367" spans="1:8" x14ac:dyDescent="0.2">
      <c r="A367" t="str">
        <f t="shared" si="20"/>
        <v>Hilla</v>
      </c>
      <c r="B367" t="str">
        <f t="shared" si="23"/>
        <v>Niemi</v>
      </c>
      <c r="C367" t="s">
        <v>1689</v>
      </c>
      <c r="D367" s="59" t="s">
        <v>1690</v>
      </c>
      <c r="E367" s="6">
        <v>44596</v>
      </c>
      <c r="F367" t="s">
        <v>1684</v>
      </c>
      <c r="H367" s="5" t="s">
        <v>504</v>
      </c>
    </row>
    <row r="368" spans="1:8" x14ac:dyDescent="0.2">
      <c r="A368" t="str">
        <f t="shared" si="20"/>
        <v>Teemu</v>
      </c>
      <c r="B368" t="str">
        <f t="shared" si="23"/>
        <v>Rossi</v>
      </c>
      <c r="C368" t="s">
        <v>1691</v>
      </c>
      <c r="D368" s="59" t="s">
        <v>1692</v>
      </c>
      <c r="E368" s="6">
        <v>44598</v>
      </c>
      <c r="F368" t="s">
        <v>1684</v>
      </c>
      <c r="H368" s="5" t="s">
        <v>504</v>
      </c>
    </row>
    <row r="369" spans="1:8" x14ac:dyDescent="0.2">
      <c r="A369" t="str">
        <f t="shared" si="20"/>
        <v>Miia</v>
      </c>
      <c r="B369" t="str">
        <f t="shared" si="23"/>
        <v>Änäkkälä</v>
      </c>
      <c r="C369" t="s">
        <v>1706</v>
      </c>
      <c r="D369" s="59" t="s">
        <v>1707</v>
      </c>
      <c r="E369" s="6">
        <v>44614</v>
      </c>
      <c r="F369" t="s">
        <v>1684</v>
      </c>
      <c r="H369" s="5" t="s">
        <v>504</v>
      </c>
    </row>
    <row r="370" spans="1:8" x14ac:dyDescent="0.2">
      <c r="A370" t="str">
        <f t="shared" si="20"/>
        <v>Leevi</v>
      </c>
      <c r="B370" t="str">
        <f t="shared" si="23"/>
        <v>Rantala</v>
      </c>
      <c r="C370" t="s">
        <v>1709</v>
      </c>
      <c r="D370" s="59" t="s">
        <v>1710</v>
      </c>
      <c r="E370" s="6">
        <v>44614</v>
      </c>
      <c r="F370" t="s">
        <v>1684</v>
      </c>
      <c r="H370" s="5" t="s">
        <v>504</v>
      </c>
    </row>
    <row r="371" spans="1:8" x14ac:dyDescent="0.2">
      <c r="A371" t="str">
        <f t="shared" ref="A371:A433" si="24">IF(ISERR(FIND(" ",C371)),"",LEFT(C371,FIND(" ",C371)-1))</f>
        <v>Erika</v>
      </c>
      <c r="B371" t="str">
        <f t="shared" si="23"/>
        <v>Kairala</v>
      </c>
      <c r="C371" t="s">
        <v>1711</v>
      </c>
      <c r="D371" s="59" t="s">
        <v>1712</v>
      </c>
      <c r="E371" s="6">
        <v>44614</v>
      </c>
      <c r="F371" t="s">
        <v>1684</v>
      </c>
      <c r="H371" s="5" t="s">
        <v>504</v>
      </c>
    </row>
    <row r="372" spans="1:8" x14ac:dyDescent="0.2">
      <c r="A372" s="28" t="str">
        <f t="shared" si="24"/>
        <v>Eero</v>
      </c>
      <c r="B372" t="str">
        <f t="shared" si="23"/>
        <v>Jalava</v>
      </c>
      <c r="C372" t="s">
        <v>1737</v>
      </c>
      <c r="D372" s="59" t="s">
        <v>1738</v>
      </c>
      <c r="E372" s="6">
        <v>44615</v>
      </c>
      <c r="F372" t="s">
        <v>1684</v>
      </c>
      <c r="H372" s="5" t="s">
        <v>504</v>
      </c>
    </row>
    <row r="373" spans="1:8" x14ac:dyDescent="0.2">
      <c r="A373" t="str">
        <f t="shared" si="24"/>
        <v>Sanna</v>
      </c>
      <c r="B373" t="str">
        <f t="shared" si="23"/>
        <v>Palo</v>
      </c>
      <c r="C373" t="s">
        <v>1740</v>
      </c>
      <c r="D373" s="59" t="s">
        <v>1739</v>
      </c>
      <c r="E373" s="6">
        <v>44615</v>
      </c>
      <c r="F373" t="s">
        <v>1684</v>
      </c>
      <c r="H373" s="5" t="s">
        <v>504</v>
      </c>
    </row>
    <row r="374" spans="1:8" x14ac:dyDescent="0.2">
      <c r="A374" t="str">
        <f t="shared" si="24"/>
        <v>Jonne</v>
      </c>
      <c r="B374" t="str">
        <f t="shared" si="23"/>
        <v>Hirvonen</v>
      </c>
      <c r="C374" t="s">
        <v>1741</v>
      </c>
      <c r="D374" s="59" t="s">
        <v>1742</v>
      </c>
      <c r="E374" s="6">
        <v>44615</v>
      </c>
      <c r="F374" t="s">
        <v>1684</v>
      </c>
      <c r="H374" s="5" t="s">
        <v>504</v>
      </c>
    </row>
    <row r="375" spans="1:8" x14ac:dyDescent="0.2">
      <c r="A375" t="str">
        <f t="shared" si="24"/>
        <v>Nikolai</v>
      </c>
      <c r="B375" t="str">
        <f t="shared" si="23"/>
        <v>Syrjälä</v>
      </c>
      <c r="C375" t="s">
        <v>1743</v>
      </c>
      <c r="D375" s="68" t="s">
        <v>1744</v>
      </c>
      <c r="E375" s="6">
        <v>44615</v>
      </c>
      <c r="F375" t="s">
        <v>1684</v>
      </c>
      <c r="H375" s="5" t="s">
        <v>504</v>
      </c>
    </row>
    <row r="376" spans="1:8" x14ac:dyDescent="0.2">
      <c r="A376" t="str">
        <f t="shared" si="24"/>
        <v>Nuppu</v>
      </c>
      <c r="B376" t="str">
        <f t="shared" si="23"/>
        <v>Vehmasalo</v>
      </c>
      <c r="C376" t="s">
        <v>1745</v>
      </c>
      <c r="D376" s="59" t="s">
        <v>1746</v>
      </c>
      <c r="E376" s="6">
        <v>44615</v>
      </c>
      <c r="F376" t="s">
        <v>1684</v>
      </c>
      <c r="H376" s="5" t="s">
        <v>504</v>
      </c>
    </row>
    <row r="377" spans="1:8" x14ac:dyDescent="0.2">
      <c r="A377" t="str">
        <f t="shared" si="24"/>
        <v>Annukka</v>
      </c>
      <c r="B377" t="str">
        <f t="shared" si="23"/>
        <v>Ajo</v>
      </c>
      <c r="C377" t="s">
        <v>1748</v>
      </c>
      <c r="D377" s="59" t="s">
        <v>1749</v>
      </c>
      <c r="E377" s="6">
        <v>44615</v>
      </c>
      <c r="F377" t="s">
        <v>1684</v>
      </c>
      <c r="H377" s="5" t="s">
        <v>504</v>
      </c>
    </row>
    <row r="378" spans="1:8" x14ac:dyDescent="0.2">
      <c r="A378" t="str">
        <f t="shared" si="24"/>
        <v>Antti</v>
      </c>
      <c r="B378" t="str">
        <f t="shared" si="23"/>
        <v>Poikolainen</v>
      </c>
      <c r="C378" t="s">
        <v>1782</v>
      </c>
      <c r="D378" s="59" t="s">
        <v>1783</v>
      </c>
      <c r="E378" s="6">
        <v>44629</v>
      </c>
      <c r="F378" t="s">
        <v>1784</v>
      </c>
      <c r="H378" s="5" t="s">
        <v>504</v>
      </c>
    </row>
    <row r="379" spans="1:8" x14ac:dyDescent="0.2">
      <c r="A379" t="str">
        <f t="shared" si="24"/>
        <v>Aleksi</v>
      </c>
      <c r="B379" t="str">
        <f t="shared" si="23"/>
        <v>Kauro</v>
      </c>
      <c r="C379" t="s">
        <v>1785</v>
      </c>
      <c r="D379" s="59" t="s">
        <v>1786</v>
      </c>
      <c r="E379" s="6">
        <v>44630</v>
      </c>
      <c r="F379" t="s">
        <v>1784</v>
      </c>
      <c r="H379" s="5" t="s">
        <v>504</v>
      </c>
    </row>
    <row r="380" spans="1:8" x14ac:dyDescent="0.2">
      <c r="A380" t="str">
        <f t="shared" si="24"/>
        <v>Odessa</v>
      </c>
      <c r="B380" t="str">
        <f t="shared" si="23"/>
        <v>Lehto</v>
      </c>
      <c r="C380" t="s">
        <v>1791</v>
      </c>
      <c r="D380" s="59" t="s">
        <v>1792</v>
      </c>
      <c r="E380" s="6">
        <v>44704</v>
      </c>
      <c r="F380" t="s">
        <v>1793</v>
      </c>
      <c r="H380" s="5" t="s">
        <v>504</v>
      </c>
    </row>
    <row r="381" spans="1:8" x14ac:dyDescent="0.2">
      <c r="A381" t="str">
        <f t="shared" si="24"/>
        <v>Saara</v>
      </c>
      <c r="B381" t="str">
        <f t="shared" si="23"/>
        <v>Sipola</v>
      </c>
      <c r="C381" t="s">
        <v>1794</v>
      </c>
      <c r="D381" s="59" t="s">
        <v>1795</v>
      </c>
      <c r="E381" s="6">
        <v>44705</v>
      </c>
      <c r="F381" t="s">
        <v>1793</v>
      </c>
      <c r="H381" s="5" t="s">
        <v>504</v>
      </c>
    </row>
    <row r="382" spans="1:8" x14ac:dyDescent="0.2">
      <c r="A382" t="str">
        <f t="shared" si="24"/>
        <v>Sofia</v>
      </c>
      <c r="B382" t="str">
        <f t="shared" si="23"/>
        <v>Lisowski</v>
      </c>
      <c r="C382" t="s">
        <v>1796</v>
      </c>
      <c r="D382" s="59" t="s">
        <v>1797</v>
      </c>
      <c r="E382" s="6">
        <v>44709</v>
      </c>
      <c r="F382" t="s">
        <v>1793</v>
      </c>
      <c r="H382" s="5" t="s">
        <v>504</v>
      </c>
    </row>
    <row r="383" spans="1:8" x14ac:dyDescent="0.2">
      <c r="A383" t="str">
        <f t="shared" si="24"/>
        <v>Sari</v>
      </c>
      <c r="B383" t="str">
        <f t="shared" si="23"/>
        <v>Kaasalainen</v>
      </c>
      <c r="C383" t="s">
        <v>1798</v>
      </c>
      <c r="D383" s="59" t="s">
        <v>1799</v>
      </c>
      <c r="E383" s="6">
        <v>44715</v>
      </c>
      <c r="F383" t="s">
        <v>1793</v>
      </c>
      <c r="H383" s="5" t="s">
        <v>504</v>
      </c>
    </row>
    <row r="384" spans="1:8" x14ac:dyDescent="0.2">
      <c r="A384" t="str">
        <f t="shared" si="24"/>
        <v>Tarja</v>
      </c>
      <c r="B384" t="str">
        <f t="shared" si="23"/>
        <v>Melartin</v>
      </c>
      <c r="C384" t="s">
        <v>1800</v>
      </c>
      <c r="D384" s="59" t="s">
        <v>1801</v>
      </c>
      <c r="E384" s="6">
        <v>44715</v>
      </c>
      <c r="F384" t="s">
        <v>1793</v>
      </c>
      <c r="H384" s="5" t="s">
        <v>504</v>
      </c>
    </row>
    <row r="385" spans="1:8" x14ac:dyDescent="0.2">
      <c r="A385" t="str">
        <f t="shared" si="24"/>
        <v>Nino</v>
      </c>
      <c r="B385" t="str">
        <f t="shared" si="23"/>
        <v>Wächter</v>
      </c>
      <c r="C385" t="s">
        <v>1802</v>
      </c>
      <c r="D385" s="59" t="s">
        <v>1803</v>
      </c>
      <c r="E385" s="6">
        <v>44718</v>
      </c>
      <c r="F385" t="s">
        <v>1793</v>
      </c>
      <c r="H385" s="5" t="s">
        <v>504</v>
      </c>
    </row>
    <row r="386" spans="1:8" x14ac:dyDescent="0.2">
      <c r="A386" t="str">
        <f t="shared" si="24"/>
        <v>Merja</v>
      </c>
      <c r="B386" t="str">
        <f t="shared" si="23"/>
        <v>Kukkurainen</v>
      </c>
      <c r="C386" t="s">
        <v>1804</v>
      </c>
      <c r="D386" s="59" t="s">
        <v>1805</v>
      </c>
      <c r="E386" s="6">
        <v>44718</v>
      </c>
      <c r="F386" t="s">
        <v>1793</v>
      </c>
      <c r="H386" s="5" t="s">
        <v>504</v>
      </c>
    </row>
    <row r="387" spans="1:8" x14ac:dyDescent="0.2">
      <c r="A387" t="str">
        <f t="shared" si="24"/>
        <v>Ritva</v>
      </c>
      <c r="B387" t="str">
        <f t="shared" si="23"/>
        <v>Mettänen</v>
      </c>
      <c r="C387" t="s">
        <v>1806</v>
      </c>
      <c r="D387" s="59"/>
      <c r="E387" s="6">
        <v>44718</v>
      </c>
      <c r="F387" t="s">
        <v>1793</v>
      </c>
      <c r="G387" t="s">
        <v>3249</v>
      </c>
      <c r="H387" s="5" t="s">
        <v>504</v>
      </c>
    </row>
    <row r="388" spans="1:8" x14ac:dyDescent="0.2">
      <c r="A388" t="str">
        <f t="shared" si="24"/>
        <v>J</v>
      </c>
      <c r="B388" t="str">
        <f t="shared" si="23"/>
        <v>K</v>
      </c>
      <c r="C388" t="s">
        <v>3282</v>
      </c>
      <c r="D388" s="59"/>
      <c r="E388" s="6">
        <v>44718</v>
      </c>
      <c r="F388" t="s">
        <v>1793</v>
      </c>
      <c r="H388" s="5" t="s">
        <v>504</v>
      </c>
    </row>
    <row r="389" spans="1:8" x14ac:dyDescent="0.2">
      <c r="A389" t="str">
        <f t="shared" si="24"/>
        <v>Jenni</v>
      </c>
      <c r="B389" t="str">
        <f t="shared" si="23"/>
        <v>Hyysalo</v>
      </c>
      <c r="C389" t="s">
        <v>1808</v>
      </c>
      <c r="D389" s="59" t="s">
        <v>1809</v>
      </c>
      <c r="E389" s="6">
        <v>44720</v>
      </c>
      <c r="F389" t="s">
        <v>1793</v>
      </c>
      <c r="H389" s="5" t="s">
        <v>504</v>
      </c>
    </row>
    <row r="390" spans="1:8" x14ac:dyDescent="0.2">
      <c r="A390" t="str">
        <f t="shared" si="24"/>
        <v>Hanna</v>
      </c>
      <c r="B390" t="str">
        <f t="shared" si="23"/>
        <v>Vedenheimo</v>
      </c>
      <c r="C390" t="s">
        <v>1810</v>
      </c>
      <c r="D390" s="59" t="s">
        <v>1811</v>
      </c>
      <c r="E390" s="6">
        <v>44721</v>
      </c>
      <c r="F390" t="s">
        <v>1793</v>
      </c>
      <c r="H390" s="5" t="s">
        <v>504</v>
      </c>
    </row>
    <row r="391" spans="1:8" x14ac:dyDescent="0.2">
      <c r="A391" t="str">
        <f t="shared" si="24"/>
        <v>Juha</v>
      </c>
      <c r="B391" t="str">
        <f t="shared" si="23"/>
        <v>Rudanko</v>
      </c>
      <c r="C391" t="s">
        <v>1812</v>
      </c>
      <c r="D391" s="59" t="s">
        <v>1813</v>
      </c>
      <c r="E391" s="6">
        <v>44721</v>
      </c>
      <c r="F391" t="s">
        <v>1793</v>
      </c>
      <c r="H391" s="5" t="s">
        <v>504</v>
      </c>
    </row>
    <row r="392" spans="1:8" x14ac:dyDescent="0.2">
      <c r="A392" t="str">
        <f t="shared" si="24"/>
        <v>Titta</v>
      </c>
      <c r="B392" t="str">
        <f t="shared" si="23"/>
        <v>Valla</v>
      </c>
      <c r="C392" t="s">
        <v>1819</v>
      </c>
      <c r="D392" t="s">
        <v>1818</v>
      </c>
      <c r="E392" s="6">
        <v>44724</v>
      </c>
      <c r="F392" t="s">
        <v>1793</v>
      </c>
      <c r="H392" s="5" t="s">
        <v>504</v>
      </c>
    </row>
    <row r="393" spans="1:8" x14ac:dyDescent="0.2">
      <c r="A393" t="str">
        <f t="shared" si="24"/>
        <v>Timo</v>
      </c>
      <c r="B393" t="str">
        <f t="shared" si="23"/>
        <v>Takala</v>
      </c>
      <c r="C393" t="s">
        <v>1821</v>
      </c>
      <c r="D393" t="s">
        <v>1820</v>
      </c>
      <c r="E393" s="6">
        <v>44724</v>
      </c>
      <c r="F393" t="s">
        <v>1793</v>
      </c>
      <c r="H393" s="5" t="s">
        <v>504</v>
      </c>
    </row>
    <row r="394" spans="1:8" x14ac:dyDescent="0.2">
      <c r="A394" t="str">
        <f t="shared" si="24"/>
        <v>Heidi</v>
      </c>
      <c r="B394" t="str">
        <f t="shared" si="23"/>
        <v>Tommila</v>
      </c>
      <c r="C394" t="s">
        <v>1823</v>
      </c>
      <c r="D394" t="s">
        <v>1822</v>
      </c>
      <c r="E394" s="6">
        <v>44725</v>
      </c>
      <c r="F394" t="s">
        <v>1793</v>
      </c>
      <c r="H394" s="5" t="s">
        <v>504</v>
      </c>
    </row>
    <row r="395" spans="1:8" x14ac:dyDescent="0.2">
      <c r="A395" t="str">
        <f t="shared" si="24"/>
        <v>Antti</v>
      </c>
      <c r="B395" t="str">
        <f t="shared" si="23"/>
        <v>Jääskeläinen</v>
      </c>
      <c r="C395" t="s">
        <v>1825</v>
      </c>
      <c r="D395" t="s">
        <v>1824</v>
      </c>
      <c r="E395" s="6">
        <v>44725</v>
      </c>
      <c r="F395" t="s">
        <v>1793</v>
      </c>
      <c r="H395" s="5" t="s">
        <v>504</v>
      </c>
    </row>
    <row r="396" spans="1:8" x14ac:dyDescent="0.2">
      <c r="A396" t="str">
        <f t="shared" si="24"/>
        <v>Kerttu</v>
      </c>
      <c r="B396" t="str">
        <f t="shared" ref="B396:B427" si="25">TRIM(RIGHT(SUBSTITUTE(C396," ",REPT(" ",LEN(C396))),LEN(C396)))</f>
        <v>Karumaa</v>
      </c>
      <c r="C396" t="s">
        <v>1827</v>
      </c>
      <c r="D396" t="s">
        <v>1826</v>
      </c>
      <c r="E396" s="6">
        <v>44725</v>
      </c>
      <c r="F396" t="s">
        <v>1793</v>
      </c>
      <c r="H396" s="5" t="s">
        <v>504</v>
      </c>
    </row>
    <row r="397" spans="1:8" x14ac:dyDescent="0.2">
      <c r="A397" t="str">
        <f t="shared" si="24"/>
        <v>Sini</v>
      </c>
      <c r="B397" t="str">
        <f t="shared" si="25"/>
        <v>Teperi</v>
      </c>
      <c r="C397" t="s">
        <v>1829</v>
      </c>
      <c r="D397" t="s">
        <v>1828</v>
      </c>
      <c r="E397" s="6">
        <v>44725</v>
      </c>
      <c r="F397" t="s">
        <v>1793</v>
      </c>
      <c r="H397" s="5" t="s">
        <v>504</v>
      </c>
    </row>
    <row r="398" spans="1:8" x14ac:dyDescent="0.2">
      <c r="A398" t="str">
        <f t="shared" si="24"/>
        <v>Sara</v>
      </c>
      <c r="B398" t="str">
        <f t="shared" si="25"/>
        <v>Lehtikangas</v>
      </c>
      <c r="C398" t="s">
        <v>1834</v>
      </c>
      <c r="D398" t="s">
        <v>1830</v>
      </c>
      <c r="E398" s="6">
        <v>44725</v>
      </c>
      <c r="F398" t="s">
        <v>1793</v>
      </c>
      <c r="H398" s="5" t="s">
        <v>504</v>
      </c>
    </row>
    <row r="399" spans="1:8" x14ac:dyDescent="0.2">
      <c r="A399" t="str">
        <f t="shared" si="24"/>
        <v>Jussi</v>
      </c>
      <c r="B399" t="str">
        <f t="shared" si="25"/>
        <v>Känsälä</v>
      </c>
      <c r="C399" t="s">
        <v>1835</v>
      </c>
      <c r="D399" t="s">
        <v>1832</v>
      </c>
      <c r="E399" s="6">
        <v>44725</v>
      </c>
      <c r="F399" t="s">
        <v>1793</v>
      </c>
      <c r="H399" s="5" t="s">
        <v>504</v>
      </c>
    </row>
    <row r="400" spans="1:8" x14ac:dyDescent="0.2">
      <c r="A400" t="str">
        <f t="shared" si="24"/>
        <v>Soile</v>
      </c>
      <c r="B400" t="str">
        <f t="shared" si="25"/>
        <v>Koskinen</v>
      </c>
      <c r="C400" t="s">
        <v>1836</v>
      </c>
      <c r="D400" t="s">
        <v>1833</v>
      </c>
      <c r="E400" s="6">
        <v>44725</v>
      </c>
      <c r="F400" t="s">
        <v>1793</v>
      </c>
      <c r="H400" s="5" t="s">
        <v>504</v>
      </c>
    </row>
    <row r="401" spans="1:8" x14ac:dyDescent="0.2">
      <c r="A401" t="str">
        <f t="shared" si="24"/>
        <v>Hanna</v>
      </c>
      <c r="B401" t="str">
        <f t="shared" si="25"/>
        <v>Gkizi</v>
      </c>
      <c r="C401" t="s">
        <v>1887</v>
      </c>
      <c r="D401" s="50" t="s">
        <v>1888</v>
      </c>
      <c r="E401" s="6">
        <v>44797</v>
      </c>
      <c r="F401" t="s">
        <v>1889</v>
      </c>
      <c r="H401" s="5" t="s">
        <v>504</v>
      </c>
    </row>
    <row r="402" spans="1:8" x14ac:dyDescent="0.2">
      <c r="A402" t="str">
        <f t="shared" si="24"/>
        <v>Juha</v>
      </c>
      <c r="B402" t="str">
        <f t="shared" si="25"/>
        <v>Rummukainen</v>
      </c>
      <c r="C402" t="s">
        <v>1923</v>
      </c>
      <c r="D402" s="50" t="s">
        <v>1921</v>
      </c>
      <c r="E402" s="6">
        <v>44811</v>
      </c>
      <c r="F402" s="78" t="s">
        <v>1922</v>
      </c>
      <c r="H402" s="5" t="s">
        <v>504</v>
      </c>
    </row>
    <row r="403" spans="1:8" x14ac:dyDescent="0.2">
      <c r="A403" t="str">
        <f t="shared" si="24"/>
        <v>Julia</v>
      </c>
      <c r="B403" t="str">
        <f t="shared" si="25"/>
        <v>Moisanen</v>
      </c>
      <c r="C403" t="s">
        <v>1925</v>
      </c>
      <c r="D403" s="50" t="s">
        <v>1924</v>
      </c>
      <c r="E403" s="6">
        <v>44812</v>
      </c>
      <c r="F403" s="78" t="s">
        <v>1922</v>
      </c>
      <c r="H403" s="5" t="s">
        <v>504</v>
      </c>
    </row>
    <row r="404" spans="1:8" x14ac:dyDescent="0.2">
      <c r="A404" t="str">
        <f t="shared" si="24"/>
        <v>Jonna-Lauriina</v>
      </c>
      <c r="B404" t="str">
        <f t="shared" si="25"/>
        <v>Tolppanen</v>
      </c>
      <c r="C404" t="s">
        <v>1927</v>
      </c>
      <c r="D404" s="50" t="s">
        <v>1926</v>
      </c>
      <c r="E404" s="6">
        <v>44812</v>
      </c>
      <c r="F404" s="78" t="s">
        <v>1922</v>
      </c>
      <c r="H404" s="5" t="s">
        <v>504</v>
      </c>
    </row>
    <row r="405" spans="1:8" x14ac:dyDescent="0.2">
      <c r="A405" t="str">
        <f t="shared" si="24"/>
        <v>Viivi</v>
      </c>
      <c r="B405" t="str">
        <f t="shared" si="25"/>
        <v>Voutilainen</v>
      </c>
      <c r="C405" t="s">
        <v>1920</v>
      </c>
      <c r="D405" s="50" t="s">
        <v>1919</v>
      </c>
      <c r="E405" s="6">
        <v>44838</v>
      </c>
      <c r="F405" t="s">
        <v>1889</v>
      </c>
      <c r="H405" s="5" t="s">
        <v>504</v>
      </c>
    </row>
    <row r="406" spans="1:8" x14ac:dyDescent="0.2">
      <c r="A406" t="str">
        <f t="shared" si="24"/>
        <v>Ville</v>
      </c>
      <c r="B406" t="str">
        <f t="shared" si="25"/>
        <v>Koponen</v>
      </c>
      <c r="C406" t="s">
        <v>1938</v>
      </c>
      <c r="D406" s="50" t="s">
        <v>1939</v>
      </c>
      <c r="E406" s="6">
        <v>44845</v>
      </c>
      <c r="F406" s="78" t="s">
        <v>1940</v>
      </c>
      <c r="H406" s="5" t="s">
        <v>504</v>
      </c>
    </row>
    <row r="407" spans="1:8" x14ac:dyDescent="0.2">
      <c r="A407" t="str">
        <f t="shared" si="24"/>
        <v>Juha</v>
      </c>
      <c r="B407" t="str">
        <f t="shared" si="25"/>
        <v>Yli-Penttilä</v>
      </c>
      <c r="C407" t="s">
        <v>1942</v>
      </c>
      <c r="D407" s="50" t="s">
        <v>1941</v>
      </c>
      <c r="E407" s="6">
        <v>44845</v>
      </c>
      <c r="F407" s="78" t="s">
        <v>1940</v>
      </c>
      <c r="H407" s="5" t="s">
        <v>504</v>
      </c>
    </row>
    <row r="408" spans="1:8" x14ac:dyDescent="0.2">
      <c r="A408" t="str">
        <f t="shared" si="24"/>
        <v>Riitta</v>
      </c>
      <c r="B408" t="str">
        <f t="shared" si="25"/>
        <v>Kantonen</v>
      </c>
      <c r="C408" t="s">
        <v>1946</v>
      </c>
      <c r="D408" s="50" t="s">
        <v>1945</v>
      </c>
      <c r="E408" s="6">
        <v>44853</v>
      </c>
      <c r="F408" s="78" t="s">
        <v>1940</v>
      </c>
      <c r="H408" s="5" t="s">
        <v>504</v>
      </c>
    </row>
    <row r="409" spans="1:8" x14ac:dyDescent="0.2">
      <c r="A409" t="str">
        <f t="shared" si="24"/>
        <v>Diana</v>
      </c>
      <c r="B409" t="str">
        <f t="shared" si="25"/>
        <v>Mäntylä</v>
      </c>
      <c r="C409" t="s">
        <v>1950</v>
      </c>
      <c r="D409" s="50" t="s">
        <v>1949</v>
      </c>
      <c r="E409" s="6">
        <v>44861</v>
      </c>
      <c r="F409" s="78" t="s">
        <v>1940</v>
      </c>
      <c r="H409" s="5" t="s">
        <v>504</v>
      </c>
    </row>
    <row r="410" spans="1:8" x14ac:dyDescent="0.2">
      <c r="A410" t="str">
        <f t="shared" si="24"/>
        <v>Taru</v>
      </c>
      <c r="B410" t="str">
        <f t="shared" si="25"/>
        <v>Toukola</v>
      </c>
      <c r="C410" t="s">
        <v>1982</v>
      </c>
      <c r="D410" s="50" t="s">
        <v>1983</v>
      </c>
      <c r="E410" s="6">
        <v>44881</v>
      </c>
      <c r="F410" s="78" t="s">
        <v>1984</v>
      </c>
      <c r="H410" s="5" t="s">
        <v>504</v>
      </c>
    </row>
    <row r="411" spans="1:8" x14ac:dyDescent="0.2">
      <c r="A411" t="str">
        <f t="shared" si="24"/>
        <v>Roosa-Maria</v>
      </c>
      <c r="B411" t="str">
        <f t="shared" si="25"/>
        <v>Jokinen</v>
      </c>
      <c r="C411" t="s">
        <v>1986</v>
      </c>
      <c r="D411" s="50" t="s">
        <v>1985</v>
      </c>
      <c r="E411" s="6">
        <v>44882</v>
      </c>
      <c r="F411" s="78" t="s">
        <v>1984</v>
      </c>
      <c r="H411" s="5" t="s">
        <v>504</v>
      </c>
    </row>
    <row r="412" spans="1:8" x14ac:dyDescent="0.2">
      <c r="A412" t="str">
        <f t="shared" si="24"/>
        <v>Heidi</v>
      </c>
      <c r="B412" t="str">
        <f t="shared" si="25"/>
        <v>Roth</v>
      </c>
      <c r="C412" t="s">
        <v>1988</v>
      </c>
      <c r="D412" s="50" t="s">
        <v>1987</v>
      </c>
      <c r="E412" s="6">
        <v>44887</v>
      </c>
      <c r="F412" s="78" t="s">
        <v>1984</v>
      </c>
      <c r="H412" s="5" t="s">
        <v>504</v>
      </c>
    </row>
    <row r="413" spans="1:8" x14ac:dyDescent="0.2">
      <c r="A413" t="str">
        <f t="shared" si="24"/>
        <v>Niina</v>
      </c>
      <c r="B413" t="str">
        <f t="shared" si="25"/>
        <v>Joronen</v>
      </c>
      <c r="C413" t="s">
        <v>1989</v>
      </c>
      <c r="D413" s="50" t="s">
        <v>1990</v>
      </c>
      <c r="E413" s="6">
        <v>44895</v>
      </c>
      <c r="F413" s="78" t="s">
        <v>1984</v>
      </c>
      <c r="H413" s="5" t="s">
        <v>504</v>
      </c>
    </row>
    <row r="414" spans="1:8" x14ac:dyDescent="0.2">
      <c r="A414" t="str">
        <f t="shared" si="24"/>
        <v>Sini</v>
      </c>
      <c r="B414" t="str">
        <f t="shared" si="25"/>
        <v>Rantanen</v>
      </c>
      <c r="C414" t="s">
        <v>1991</v>
      </c>
      <c r="D414" s="50" t="s">
        <v>1992</v>
      </c>
      <c r="E414" s="6">
        <v>44900</v>
      </c>
      <c r="F414" s="78" t="s">
        <v>1984</v>
      </c>
      <c r="H414" s="5" t="s">
        <v>504</v>
      </c>
    </row>
    <row r="415" spans="1:8" x14ac:dyDescent="0.2">
      <c r="A415" t="str">
        <f t="shared" si="24"/>
        <v>Emilia</v>
      </c>
      <c r="B415" t="str">
        <f t="shared" si="25"/>
        <v>Pöyry</v>
      </c>
      <c r="C415" t="s">
        <v>1993</v>
      </c>
      <c r="D415" s="50" t="s">
        <v>1994</v>
      </c>
      <c r="E415" s="6">
        <v>44900</v>
      </c>
      <c r="F415" s="78" t="s">
        <v>1984</v>
      </c>
      <c r="H415" s="5" t="s">
        <v>504</v>
      </c>
    </row>
    <row r="416" spans="1:8" x14ac:dyDescent="0.2">
      <c r="A416" t="str">
        <f t="shared" si="24"/>
        <v>Johanna</v>
      </c>
      <c r="B416" t="str">
        <f t="shared" si="25"/>
        <v>Pesola</v>
      </c>
      <c r="C416" t="s">
        <v>1995</v>
      </c>
      <c r="D416" s="50" t="s">
        <v>1996</v>
      </c>
      <c r="E416" s="6">
        <v>44901</v>
      </c>
      <c r="F416" s="78" t="s">
        <v>1984</v>
      </c>
      <c r="H416" s="5" t="s">
        <v>504</v>
      </c>
    </row>
    <row r="417" spans="1:8" x14ac:dyDescent="0.2">
      <c r="A417" t="str">
        <f t="shared" si="24"/>
        <v>Satu</v>
      </c>
      <c r="B417" t="str">
        <f t="shared" si="25"/>
        <v>Haavisto</v>
      </c>
      <c r="C417" t="s">
        <v>1997</v>
      </c>
      <c r="D417" s="50" t="s">
        <v>1998</v>
      </c>
      <c r="E417" s="6">
        <v>44903</v>
      </c>
      <c r="F417" s="78" t="s">
        <v>1984</v>
      </c>
      <c r="H417" s="5" t="s">
        <v>504</v>
      </c>
    </row>
    <row r="418" spans="1:8" x14ac:dyDescent="0.2">
      <c r="A418" t="str">
        <f t="shared" si="24"/>
        <v>Joona</v>
      </c>
      <c r="B418" t="str">
        <f t="shared" si="25"/>
        <v>Karjalainen</v>
      </c>
      <c r="C418" t="s">
        <v>2000</v>
      </c>
      <c r="D418" s="50" t="s">
        <v>2001</v>
      </c>
      <c r="E418" s="6">
        <v>44903</v>
      </c>
      <c r="F418" s="78" t="s">
        <v>1984</v>
      </c>
      <c r="H418" s="5" t="s">
        <v>504</v>
      </c>
    </row>
    <row r="419" spans="1:8" x14ac:dyDescent="0.2">
      <c r="A419" t="str">
        <f t="shared" si="24"/>
        <v>Elle</v>
      </c>
      <c r="B419" t="str">
        <f t="shared" si="25"/>
        <v>Kalaniemi</v>
      </c>
      <c r="C419" t="s">
        <v>2004</v>
      </c>
      <c r="D419" s="50" t="s">
        <v>2005</v>
      </c>
      <c r="E419" s="6">
        <v>44903</v>
      </c>
      <c r="F419" s="78" t="s">
        <v>1984</v>
      </c>
      <c r="H419" s="5" t="s">
        <v>504</v>
      </c>
    </row>
    <row r="420" spans="1:8" x14ac:dyDescent="0.2">
      <c r="A420" t="str">
        <f t="shared" si="24"/>
        <v>Ulla</v>
      </c>
      <c r="B420" t="str">
        <f t="shared" si="25"/>
        <v>Saarela</v>
      </c>
      <c r="C420" t="s">
        <v>2006</v>
      </c>
      <c r="D420" s="50" t="s">
        <v>2007</v>
      </c>
      <c r="E420" s="6">
        <v>44903</v>
      </c>
      <c r="F420" s="78" t="s">
        <v>1984</v>
      </c>
      <c r="H420" s="5" t="s">
        <v>504</v>
      </c>
    </row>
    <row r="421" spans="1:8" x14ac:dyDescent="0.2">
      <c r="A421" t="str">
        <f t="shared" si="24"/>
        <v>Aleksi</v>
      </c>
      <c r="B421" t="str">
        <f t="shared" si="25"/>
        <v>Aarnio</v>
      </c>
      <c r="C421" t="s">
        <v>2008</v>
      </c>
      <c r="D421" s="50" t="s">
        <v>2009</v>
      </c>
      <c r="E421" s="6">
        <v>44903</v>
      </c>
      <c r="F421" s="78" t="s">
        <v>1984</v>
      </c>
      <c r="H421" s="5" t="s">
        <v>504</v>
      </c>
    </row>
    <row r="422" spans="1:8" x14ac:dyDescent="0.2">
      <c r="A422" t="str">
        <f t="shared" si="24"/>
        <v>Jaakko</v>
      </c>
      <c r="B422" t="str">
        <f t="shared" si="25"/>
        <v>Mäkisarka</v>
      </c>
      <c r="C422" t="s">
        <v>2010</v>
      </c>
      <c r="D422" s="50" t="s">
        <v>2011</v>
      </c>
      <c r="E422" s="6">
        <v>44903</v>
      </c>
      <c r="F422" s="78" t="s">
        <v>1984</v>
      </c>
      <c r="H422" s="5" t="s">
        <v>504</v>
      </c>
    </row>
    <row r="423" spans="1:8" x14ac:dyDescent="0.2">
      <c r="A423" t="str">
        <f t="shared" si="24"/>
        <v>Raakel</v>
      </c>
      <c r="B423" t="str">
        <f t="shared" si="25"/>
        <v>Herttua</v>
      </c>
      <c r="C423" t="s">
        <v>2012</v>
      </c>
      <c r="D423" s="50" t="s">
        <v>2013</v>
      </c>
      <c r="E423" s="6">
        <v>44903</v>
      </c>
      <c r="F423" s="78" t="s">
        <v>1984</v>
      </c>
      <c r="H423" s="5" t="s">
        <v>504</v>
      </c>
    </row>
    <row r="424" spans="1:8" x14ac:dyDescent="0.2">
      <c r="A424" t="str">
        <f t="shared" si="24"/>
        <v>Niko</v>
      </c>
      <c r="B424" t="str">
        <f t="shared" si="25"/>
        <v>Luopa</v>
      </c>
      <c r="C424" t="s">
        <v>2014</v>
      </c>
      <c r="D424" s="50" t="s">
        <v>2015</v>
      </c>
      <c r="E424" s="6">
        <v>44903</v>
      </c>
      <c r="F424" s="78" t="s">
        <v>1984</v>
      </c>
      <c r="H424" s="5" t="s">
        <v>504</v>
      </c>
    </row>
    <row r="425" spans="1:8" x14ac:dyDescent="0.2">
      <c r="A425" t="str">
        <f t="shared" si="24"/>
        <v>Atte</v>
      </c>
      <c r="B425" t="str">
        <f t="shared" si="25"/>
        <v>Similä</v>
      </c>
      <c r="C425" t="s">
        <v>2016</v>
      </c>
      <c r="D425" s="50" t="s">
        <v>2017</v>
      </c>
      <c r="E425" s="6">
        <v>44903</v>
      </c>
      <c r="F425" s="78" t="s">
        <v>1984</v>
      </c>
      <c r="H425" s="5" t="s">
        <v>504</v>
      </c>
    </row>
    <row r="426" spans="1:8" x14ac:dyDescent="0.2">
      <c r="A426" t="str">
        <f t="shared" si="24"/>
        <v>Matti</v>
      </c>
      <c r="B426" t="str">
        <f t="shared" si="25"/>
        <v>Hartikainen</v>
      </c>
      <c r="C426" t="s">
        <v>2018</v>
      </c>
      <c r="D426" s="50" t="s">
        <v>2019</v>
      </c>
      <c r="E426" s="6">
        <v>44903</v>
      </c>
      <c r="F426" s="78" t="s">
        <v>1984</v>
      </c>
      <c r="H426" s="5" t="s">
        <v>504</v>
      </c>
    </row>
    <row r="427" spans="1:8" x14ac:dyDescent="0.2">
      <c r="A427" t="str">
        <f t="shared" si="24"/>
        <v>Ari</v>
      </c>
      <c r="B427" t="str">
        <f t="shared" si="25"/>
        <v>Salonen</v>
      </c>
      <c r="C427" t="s">
        <v>2020</v>
      </c>
      <c r="D427" s="50" t="s">
        <v>2021</v>
      </c>
      <c r="E427" s="6">
        <v>44903</v>
      </c>
      <c r="F427" s="78" t="s">
        <v>1984</v>
      </c>
      <c r="H427" s="5" t="s">
        <v>504</v>
      </c>
    </row>
    <row r="428" spans="1:8" x14ac:dyDescent="0.2">
      <c r="A428" t="str">
        <f t="shared" si="24"/>
        <v>Mari</v>
      </c>
      <c r="B428" t="str">
        <f t="shared" ref="B428:B458" si="26">TRIM(RIGHT(SUBSTITUTE(C428," ",REPT(" ",LEN(C428))),LEN(C428)))</f>
        <v>Koivula</v>
      </c>
      <c r="C428" t="s">
        <v>2085</v>
      </c>
      <c r="D428" s="50" t="s">
        <v>2086</v>
      </c>
      <c r="E428" s="6">
        <v>44605</v>
      </c>
      <c r="F428" s="78" t="s">
        <v>1889</v>
      </c>
      <c r="H428" s="5" t="s">
        <v>504</v>
      </c>
    </row>
    <row r="429" spans="1:8" x14ac:dyDescent="0.2">
      <c r="A429" t="str">
        <f t="shared" si="24"/>
        <v>Ronja</v>
      </c>
      <c r="B429" t="str">
        <f t="shared" si="26"/>
        <v>Waltari</v>
      </c>
      <c r="C429" t="s">
        <v>2087</v>
      </c>
      <c r="D429" s="50" t="s">
        <v>2088</v>
      </c>
      <c r="E429" s="6">
        <v>44980</v>
      </c>
      <c r="F429" s="78" t="s">
        <v>1889</v>
      </c>
      <c r="H429" s="5" t="s">
        <v>504</v>
      </c>
    </row>
    <row r="430" spans="1:8" x14ac:dyDescent="0.2">
      <c r="A430" t="str">
        <f t="shared" si="24"/>
        <v>Enni</v>
      </c>
      <c r="B430" t="str">
        <f t="shared" si="26"/>
        <v>Pyörre</v>
      </c>
      <c r="C430" t="s">
        <v>2101</v>
      </c>
      <c r="D430" s="50" t="s">
        <v>2102</v>
      </c>
      <c r="E430" s="6">
        <v>44949</v>
      </c>
      <c r="F430" s="78" t="s">
        <v>2103</v>
      </c>
      <c r="H430" s="5" t="s">
        <v>504</v>
      </c>
    </row>
    <row r="431" spans="1:8" x14ac:dyDescent="0.2">
      <c r="A431" t="str">
        <f t="shared" si="24"/>
        <v>Jasmin</v>
      </c>
      <c r="B431" t="str">
        <f t="shared" si="26"/>
        <v>Holappa</v>
      </c>
      <c r="C431" t="s">
        <v>2119</v>
      </c>
      <c r="D431" s="50" t="s">
        <v>2118</v>
      </c>
      <c r="E431" s="6">
        <v>45026</v>
      </c>
      <c r="F431" s="78" t="s">
        <v>2120</v>
      </c>
      <c r="H431" s="5" t="s">
        <v>504</v>
      </c>
    </row>
    <row r="432" spans="1:8" x14ac:dyDescent="0.2">
      <c r="A432" t="str">
        <f t="shared" si="24"/>
        <v>Aino</v>
      </c>
      <c r="B432" t="str">
        <f t="shared" si="26"/>
        <v>Vaelma</v>
      </c>
      <c r="C432" t="s">
        <v>2122</v>
      </c>
      <c r="D432" s="50" t="s">
        <v>2121</v>
      </c>
      <c r="E432" s="6">
        <v>45021</v>
      </c>
      <c r="F432" s="78" t="s">
        <v>2120</v>
      </c>
      <c r="H432" s="5" t="s">
        <v>504</v>
      </c>
    </row>
    <row r="433" spans="1:8" x14ac:dyDescent="0.2">
      <c r="A433" t="str">
        <f t="shared" si="24"/>
        <v>Johanna</v>
      </c>
      <c r="B433" t="str">
        <f t="shared" si="26"/>
        <v>Heikkilä</v>
      </c>
      <c r="C433" t="s">
        <v>2123</v>
      </c>
      <c r="D433" s="50" t="s">
        <v>2124</v>
      </c>
      <c r="E433" s="6">
        <v>45023</v>
      </c>
      <c r="F433" s="78" t="s">
        <v>2120</v>
      </c>
      <c r="H433" s="5" t="s">
        <v>504</v>
      </c>
    </row>
    <row r="434" spans="1:8" x14ac:dyDescent="0.2">
      <c r="A434" t="str">
        <f t="shared" ref="A434:A496" si="27">IF(ISERR(FIND(" ",C434)),"",LEFT(C434,FIND(" ",C434)-1))</f>
        <v>Noora</v>
      </c>
      <c r="B434" t="str">
        <f t="shared" si="26"/>
        <v>Ikonen</v>
      </c>
      <c r="C434" t="s">
        <v>2126</v>
      </c>
      <c r="D434" s="50" t="s">
        <v>2125</v>
      </c>
      <c r="E434" s="6">
        <v>45023</v>
      </c>
      <c r="F434" s="78" t="s">
        <v>2120</v>
      </c>
      <c r="H434" s="5" t="s">
        <v>504</v>
      </c>
    </row>
    <row r="435" spans="1:8" x14ac:dyDescent="0.2">
      <c r="A435" t="str">
        <f t="shared" si="27"/>
        <v>Nea</v>
      </c>
      <c r="B435" t="str">
        <f t="shared" si="26"/>
        <v>Ylinen</v>
      </c>
      <c r="C435" t="s">
        <v>2128</v>
      </c>
      <c r="D435" s="50" t="s">
        <v>2129</v>
      </c>
      <c r="E435" s="6">
        <v>45046</v>
      </c>
      <c r="F435" s="78" t="s">
        <v>2120</v>
      </c>
      <c r="H435" s="5" t="s">
        <v>504</v>
      </c>
    </row>
    <row r="436" spans="1:8" x14ac:dyDescent="0.2">
      <c r="A436" t="str">
        <f t="shared" si="27"/>
        <v>Lilja</v>
      </c>
      <c r="B436" t="str">
        <f t="shared" si="26"/>
        <v>Aaltonen</v>
      </c>
      <c r="C436" t="s">
        <v>2141</v>
      </c>
      <c r="D436" s="50"/>
      <c r="E436" s="6">
        <v>45049</v>
      </c>
      <c r="F436" s="78" t="s">
        <v>2120</v>
      </c>
      <c r="G436" t="s">
        <v>3249</v>
      </c>
      <c r="H436" s="5" t="s">
        <v>504</v>
      </c>
    </row>
    <row r="437" spans="1:8" x14ac:dyDescent="0.2">
      <c r="A437" t="str">
        <f t="shared" si="27"/>
        <v>Rebecca</v>
      </c>
      <c r="B437" t="str">
        <f t="shared" si="26"/>
        <v>Björklund</v>
      </c>
      <c r="C437" t="s">
        <v>2142</v>
      </c>
      <c r="D437" s="50" t="s">
        <v>2143</v>
      </c>
      <c r="E437" s="6">
        <v>45049</v>
      </c>
      <c r="F437" s="78" t="s">
        <v>2120</v>
      </c>
      <c r="H437" s="5" t="s">
        <v>504</v>
      </c>
    </row>
    <row r="438" spans="1:8" x14ac:dyDescent="0.2">
      <c r="A438" t="str">
        <f t="shared" si="27"/>
        <v>Olli</v>
      </c>
      <c r="B438" t="str">
        <f t="shared" si="26"/>
        <v>Palmu</v>
      </c>
      <c r="C438" t="s">
        <v>2145</v>
      </c>
      <c r="D438" s="50" t="s">
        <v>2144</v>
      </c>
      <c r="E438" s="6">
        <v>45049</v>
      </c>
      <c r="F438" s="78" t="s">
        <v>2120</v>
      </c>
      <c r="H438" s="5" t="s">
        <v>504</v>
      </c>
    </row>
    <row r="439" spans="1:8" x14ac:dyDescent="0.2">
      <c r="A439" t="str">
        <f t="shared" si="27"/>
        <v>Ellen</v>
      </c>
      <c r="B439" t="str">
        <f t="shared" si="26"/>
        <v>Saikku</v>
      </c>
      <c r="C439" t="s">
        <v>2147</v>
      </c>
      <c r="D439" s="50" t="s">
        <v>2146</v>
      </c>
      <c r="E439" s="6">
        <v>45059</v>
      </c>
      <c r="F439" s="78" t="s">
        <v>2120</v>
      </c>
      <c r="H439" s="5" t="s">
        <v>504</v>
      </c>
    </row>
    <row r="440" spans="1:8" x14ac:dyDescent="0.2">
      <c r="A440" t="str">
        <f t="shared" si="27"/>
        <v>Sini-Sofia</v>
      </c>
      <c r="B440" t="str">
        <f t="shared" si="26"/>
        <v>Savola</v>
      </c>
      <c r="C440" t="s">
        <v>2148</v>
      </c>
      <c r="D440" s="50" t="s">
        <v>2149</v>
      </c>
      <c r="E440" s="6">
        <v>45057</v>
      </c>
      <c r="F440" s="78" t="s">
        <v>2150</v>
      </c>
      <c r="H440" s="5" t="s">
        <v>504</v>
      </c>
    </row>
    <row r="441" spans="1:8" x14ac:dyDescent="0.2">
      <c r="A441" t="str">
        <f t="shared" si="27"/>
        <v>Sakari</v>
      </c>
      <c r="B441" t="str">
        <f t="shared" si="26"/>
        <v>Ojanen</v>
      </c>
      <c r="C441" t="s">
        <v>2151</v>
      </c>
      <c r="D441" s="50" t="s">
        <v>2152</v>
      </c>
      <c r="E441" s="6">
        <v>45061</v>
      </c>
      <c r="F441" s="78" t="s">
        <v>2150</v>
      </c>
      <c r="H441" s="5" t="s">
        <v>504</v>
      </c>
    </row>
    <row r="442" spans="1:8" x14ac:dyDescent="0.2">
      <c r="A442" t="str">
        <f t="shared" si="27"/>
        <v>Jani</v>
      </c>
      <c r="B442" t="str">
        <f t="shared" si="26"/>
        <v>Mikkola</v>
      </c>
      <c r="C442" t="s">
        <v>2154</v>
      </c>
      <c r="D442" s="50" t="s">
        <v>2153</v>
      </c>
      <c r="E442" s="6">
        <v>45063</v>
      </c>
      <c r="F442" s="78" t="s">
        <v>2150</v>
      </c>
      <c r="H442" s="5" t="s">
        <v>504</v>
      </c>
    </row>
    <row r="443" spans="1:8" x14ac:dyDescent="0.2">
      <c r="A443" t="str">
        <f t="shared" si="27"/>
        <v>Mathias</v>
      </c>
      <c r="B443" t="str">
        <f t="shared" si="26"/>
        <v>Nygård</v>
      </c>
      <c r="C443" t="s">
        <v>2156</v>
      </c>
      <c r="D443" s="50" t="s">
        <v>2155</v>
      </c>
      <c r="E443" s="6">
        <v>45071</v>
      </c>
      <c r="F443" s="78" t="s">
        <v>2150</v>
      </c>
      <c r="H443" s="5" t="s">
        <v>504</v>
      </c>
    </row>
    <row r="444" spans="1:8" x14ac:dyDescent="0.2">
      <c r="A444" t="str">
        <f t="shared" si="27"/>
        <v>Kati</v>
      </c>
      <c r="B444" t="str">
        <f t="shared" si="26"/>
        <v>Korhonen</v>
      </c>
      <c r="C444" t="s">
        <v>2158</v>
      </c>
      <c r="D444" s="50" t="s">
        <v>2157</v>
      </c>
      <c r="E444" s="6">
        <v>45071</v>
      </c>
      <c r="F444" s="78" t="s">
        <v>2150</v>
      </c>
      <c r="H444" s="5" t="s">
        <v>504</v>
      </c>
    </row>
    <row r="445" spans="1:8" x14ac:dyDescent="0.2">
      <c r="A445" t="str">
        <f t="shared" si="27"/>
        <v>Dagmara</v>
      </c>
      <c r="B445" t="str">
        <f t="shared" si="26"/>
        <v>Saarinen</v>
      </c>
      <c r="C445" t="s">
        <v>2160</v>
      </c>
      <c r="D445" s="50" t="s">
        <v>2159</v>
      </c>
      <c r="E445" s="6">
        <v>45071</v>
      </c>
      <c r="F445" s="78" t="s">
        <v>2150</v>
      </c>
      <c r="H445" s="5" t="s">
        <v>504</v>
      </c>
    </row>
    <row r="446" spans="1:8" x14ac:dyDescent="0.2">
      <c r="A446" t="str">
        <f t="shared" si="27"/>
        <v>Nikita</v>
      </c>
      <c r="B446" t="str">
        <f t="shared" si="26"/>
        <v>Sundholm</v>
      </c>
      <c r="C446" t="s">
        <v>2171</v>
      </c>
      <c r="D446" s="50" t="s">
        <v>2170</v>
      </c>
      <c r="E446" s="6">
        <v>45070</v>
      </c>
      <c r="F446" s="78" t="s">
        <v>2120</v>
      </c>
      <c r="H446" s="5" t="s">
        <v>504</v>
      </c>
    </row>
    <row r="447" spans="1:8" x14ac:dyDescent="0.2">
      <c r="A447" t="str">
        <f t="shared" si="27"/>
        <v>Santeri</v>
      </c>
      <c r="B447" t="str">
        <f t="shared" si="26"/>
        <v>Koivula</v>
      </c>
      <c r="C447" t="s">
        <v>2173</v>
      </c>
      <c r="D447" s="50" t="s">
        <v>2172</v>
      </c>
      <c r="E447" s="6">
        <v>45070</v>
      </c>
      <c r="F447" s="78" t="s">
        <v>2120</v>
      </c>
      <c r="H447" s="5" t="s">
        <v>504</v>
      </c>
    </row>
    <row r="448" spans="1:8" x14ac:dyDescent="0.2">
      <c r="A448" t="str">
        <f t="shared" si="27"/>
        <v>Filip</v>
      </c>
      <c r="B448" t="str">
        <f t="shared" si="26"/>
        <v>Lunabba</v>
      </c>
      <c r="C448" t="s">
        <v>2180</v>
      </c>
      <c r="D448" s="50" t="s">
        <v>2181</v>
      </c>
      <c r="E448" s="6">
        <v>45074</v>
      </c>
      <c r="F448" s="78" t="s">
        <v>2120</v>
      </c>
      <c r="H448" s="5" t="s">
        <v>504</v>
      </c>
    </row>
    <row r="449" spans="1:8" x14ac:dyDescent="0.2">
      <c r="A449" t="str">
        <f t="shared" si="27"/>
        <v>Vilma</v>
      </c>
      <c r="B449" t="str">
        <f t="shared" si="26"/>
        <v>Vartiainen</v>
      </c>
      <c r="C449" t="s">
        <v>2193</v>
      </c>
      <c r="D449" s="50" t="s">
        <v>2192</v>
      </c>
      <c r="E449" s="6">
        <v>45085</v>
      </c>
      <c r="F449" s="78" t="s">
        <v>1889</v>
      </c>
      <c r="H449" s="5" t="s">
        <v>504</v>
      </c>
    </row>
    <row r="450" spans="1:8" x14ac:dyDescent="0.2">
      <c r="A450" t="str">
        <f t="shared" si="27"/>
        <v>Alice</v>
      </c>
      <c r="B450" t="str">
        <f t="shared" si="26"/>
        <v>Corre</v>
      </c>
      <c r="C450" t="s">
        <v>2186</v>
      </c>
      <c r="D450" s="50" t="s">
        <v>2187</v>
      </c>
      <c r="E450" s="6">
        <v>45089</v>
      </c>
      <c r="F450" s="78" t="s">
        <v>2188</v>
      </c>
      <c r="H450" s="5" t="s">
        <v>504</v>
      </c>
    </row>
    <row r="451" spans="1:8" x14ac:dyDescent="0.2">
      <c r="A451" t="str">
        <f t="shared" si="27"/>
        <v>Emma</v>
      </c>
      <c r="B451" t="str">
        <f t="shared" si="26"/>
        <v>Kopra</v>
      </c>
      <c r="C451" t="s">
        <v>2286</v>
      </c>
      <c r="D451" s="50" t="s">
        <v>2287</v>
      </c>
      <c r="E451" s="6">
        <v>45097</v>
      </c>
      <c r="F451" s="78" t="s">
        <v>2120</v>
      </c>
      <c r="H451" s="5" t="s">
        <v>504</v>
      </c>
    </row>
    <row r="452" spans="1:8" x14ac:dyDescent="0.2">
      <c r="A452" t="str">
        <f t="shared" si="27"/>
        <v>Maria</v>
      </c>
      <c r="B452" t="str">
        <f t="shared" si="26"/>
        <v>Niemi</v>
      </c>
      <c r="C452" t="s">
        <v>2260</v>
      </c>
      <c r="D452" s="50" t="s">
        <v>2261</v>
      </c>
      <c r="E452" s="6">
        <v>45120</v>
      </c>
      <c r="F452" s="78" t="s">
        <v>2120</v>
      </c>
      <c r="H452" s="5" t="s">
        <v>504</v>
      </c>
    </row>
    <row r="453" spans="1:8" x14ac:dyDescent="0.2">
      <c r="A453" t="str">
        <f t="shared" si="27"/>
        <v>Katja</v>
      </c>
      <c r="B453" t="str">
        <f t="shared" si="26"/>
        <v>Kaurinkoski</v>
      </c>
      <c r="C453" t="s">
        <v>2284</v>
      </c>
      <c r="D453" s="50" t="s">
        <v>2285</v>
      </c>
      <c r="E453" s="6">
        <v>45122</v>
      </c>
      <c r="F453" s="78" t="s">
        <v>2120</v>
      </c>
      <c r="H453" s="5" t="s">
        <v>504</v>
      </c>
    </row>
    <row r="454" spans="1:8" x14ac:dyDescent="0.2">
      <c r="A454" t="str">
        <f t="shared" si="27"/>
        <v>Tomi</v>
      </c>
      <c r="B454" t="str">
        <f t="shared" si="26"/>
        <v>Termonen</v>
      </c>
      <c r="C454" t="s">
        <v>2280</v>
      </c>
      <c r="D454" s="50" t="s">
        <v>2281</v>
      </c>
      <c r="E454" s="6">
        <v>45123</v>
      </c>
      <c r="F454" s="78" t="s">
        <v>2120</v>
      </c>
      <c r="H454" s="5" t="s">
        <v>504</v>
      </c>
    </row>
    <row r="455" spans="1:8" x14ac:dyDescent="0.2">
      <c r="A455" t="str">
        <f t="shared" si="27"/>
        <v>Jaakko</v>
      </c>
      <c r="B455" t="str">
        <f t="shared" si="26"/>
        <v>Toivonen</v>
      </c>
      <c r="C455" t="s">
        <v>2282</v>
      </c>
      <c r="D455" s="50" t="s">
        <v>2283</v>
      </c>
      <c r="E455" s="6">
        <v>45123</v>
      </c>
      <c r="F455" s="78" t="s">
        <v>2120</v>
      </c>
      <c r="H455" s="5" t="s">
        <v>504</v>
      </c>
    </row>
    <row r="456" spans="1:8" x14ac:dyDescent="0.2">
      <c r="A456" t="str">
        <f t="shared" si="27"/>
        <v>Kaisa-Maija</v>
      </c>
      <c r="B456" t="str">
        <f t="shared" si="26"/>
        <v>Jokisalo</v>
      </c>
      <c r="C456" t="s">
        <v>2259</v>
      </c>
      <c r="D456" s="50" t="s">
        <v>2258</v>
      </c>
      <c r="E456" s="6">
        <v>45124</v>
      </c>
      <c r="F456" s="78" t="s">
        <v>2120</v>
      </c>
      <c r="H456" s="5" t="s">
        <v>504</v>
      </c>
    </row>
    <row r="457" spans="1:8" x14ac:dyDescent="0.2">
      <c r="A457" t="str">
        <f t="shared" si="27"/>
        <v>Riikka</v>
      </c>
      <c r="B457" t="str">
        <f t="shared" si="26"/>
        <v>Hassinen</v>
      </c>
      <c r="C457" t="s">
        <v>2278</v>
      </c>
      <c r="D457" s="50" t="s">
        <v>2279</v>
      </c>
      <c r="E457" s="6">
        <v>45126</v>
      </c>
      <c r="F457" s="78" t="s">
        <v>2120</v>
      </c>
      <c r="H457" s="5" t="s">
        <v>504</v>
      </c>
    </row>
    <row r="458" spans="1:8" x14ac:dyDescent="0.2">
      <c r="A458" t="str">
        <f t="shared" si="27"/>
        <v>Piia</v>
      </c>
      <c r="B458" t="str">
        <f t="shared" si="26"/>
        <v>Koskinen</v>
      </c>
      <c r="C458" t="s">
        <v>2257</v>
      </c>
      <c r="D458" s="50" t="s">
        <v>2256</v>
      </c>
      <c r="E458" s="6">
        <v>45130</v>
      </c>
      <c r="F458" s="78" t="s">
        <v>2120</v>
      </c>
      <c r="H458" s="5" t="s">
        <v>504</v>
      </c>
    </row>
    <row r="459" spans="1:8" x14ac:dyDescent="0.2">
      <c r="A459" t="str">
        <f t="shared" si="27"/>
        <v>Sami</v>
      </c>
      <c r="B459" t="str">
        <f t="shared" ref="B459:B490" si="28">TRIM(RIGHT(SUBSTITUTE(C459," ",REPT(" ",LEN(C459))),LEN(C459)))</f>
        <v>Hyttinen</v>
      </c>
      <c r="C459" t="s">
        <v>2275</v>
      </c>
      <c r="D459" s="50" t="s">
        <v>2274</v>
      </c>
      <c r="E459" s="6">
        <v>45132</v>
      </c>
      <c r="F459" s="78" t="s">
        <v>2120</v>
      </c>
      <c r="H459" s="5" t="s">
        <v>504</v>
      </c>
    </row>
    <row r="460" spans="1:8" x14ac:dyDescent="0.2">
      <c r="A460" t="str">
        <f t="shared" si="27"/>
        <v>Tuukka</v>
      </c>
      <c r="B460" t="str">
        <f t="shared" si="28"/>
        <v>Heikkinen</v>
      </c>
      <c r="C460" t="s">
        <v>2277</v>
      </c>
      <c r="D460" s="50" t="s">
        <v>2276</v>
      </c>
      <c r="E460" s="6">
        <v>45132</v>
      </c>
      <c r="F460" s="78" t="s">
        <v>2120</v>
      </c>
      <c r="H460" s="5" t="s">
        <v>504</v>
      </c>
    </row>
    <row r="461" spans="1:8" x14ac:dyDescent="0.2">
      <c r="A461" t="str">
        <f t="shared" si="27"/>
        <v>Marina</v>
      </c>
      <c r="B461" t="str">
        <f t="shared" si="28"/>
        <v>Grönblom</v>
      </c>
      <c r="C461" t="s">
        <v>2272</v>
      </c>
      <c r="D461" s="50" t="s">
        <v>2273</v>
      </c>
      <c r="E461" s="6">
        <v>45133</v>
      </c>
      <c r="F461" s="78" t="s">
        <v>2120</v>
      </c>
      <c r="H461" s="5" t="s">
        <v>504</v>
      </c>
    </row>
    <row r="462" spans="1:8" x14ac:dyDescent="0.2">
      <c r="A462" t="str">
        <f t="shared" si="27"/>
        <v>Villiam</v>
      </c>
      <c r="B462" t="str">
        <f t="shared" si="28"/>
        <v>Virkkunen</v>
      </c>
      <c r="C462" t="s">
        <v>2255</v>
      </c>
      <c r="D462" s="50" t="s">
        <v>2254</v>
      </c>
      <c r="E462" s="6">
        <v>45135</v>
      </c>
      <c r="F462" s="78" t="s">
        <v>2120</v>
      </c>
      <c r="H462" s="5" t="s">
        <v>504</v>
      </c>
    </row>
    <row r="463" spans="1:8" x14ac:dyDescent="0.2">
      <c r="A463" t="str">
        <f t="shared" si="27"/>
        <v>Mateo</v>
      </c>
      <c r="B463" t="str">
        <f t="shared" si="28"/>
        <v>Rendon</v>
      </c>
      <c r="C463" t="s">
        <v>2253</v>
      </c>
      <c r="D463" s="50" t="s">
        <v>2252</v>
      </c>
      <c r="E463" s="6">
        <v>45139</v>
      </c>
      <c r="F463" s="78" t="s">
        <v>2120</v>
      </c>
      <c r="G463" t="s">
        <v>2296</v>
      </c>
      <c r="H463" s="5" t="s">
        <v>504</v>
      </c>
    </row>
    <row r="464" spans="1:8" x14ac:dyDescent="0.2">
      <c r="A464" t="str">
        <f t="shared" si="27"/>
        <v>Aayush</v>
      </c>
      <c r="B464" t="str">
        <f t="shared" si="28"/>
        <v>Kucheria</v>
      </c>
      <c r="C464" t="s">
        <v>2271</v>
      </c>
      <c r="D464" s="50" t="s">
        <v>2270</v>
      </c>
      <c r="E464" s="6">
        <v>45139</v>
      </c>
      <c r="F464" s="78" t="s">
        <v>2120</v>
      </c>
      <c r="G464" t="s">
        <v>2296</v>
      </c>
      <c r="H464" s="5" t="s">
        <v>504</v>
      </c>
    </row>
    <row r="465" spans="1:8" x14ac:dyDescent="0.2">
      <c r="A465" t="str">
        <f t="shared" si="27"/>
        <v>Kati</v>
      </c>
      <c r="B465" t="str">
        <f t="shared" si="28"/>
        <v>Kauravaara</v>
      </c>
      <c r="C465" t="s">
        <v>2248</v>
      </c>
      <c r="D465" s="50" t="s">
        <v>2247</v>
      </c>
      <c r="E465" s="6">
        <v>45148</v>
      </c>
      <c r="F465" s="78" t="s">
        <v>2120</v>
      </c>
      <c r="H465" s="5" t="s">
        <v>504</v>
      </c>
    </row>
    <row r="466" spans="1:8" x14ac:dyDescent="0.2">
      <c r="A466" t="str">
        <f t="shared" si="27"/>
        <v>Sofia</v>
      </c>
      <c r="B466" t="str">
        <f t="shared" si="28"/>
        <v>Lindholm</v>
      </c>
      <c r="C466" t="s">
        <v>2269</v>
      </c>
      <c r="D466" s="50" t="s">
        <v>2268</v>
      </c>
      <c r="E466" s="6">
        <v>45149</v>
      </c>
      <c r="F466" s="78" t="s">
        <v>2120</v>
      </c>
      <c r="H466" s="5" t="s">
        <v>504</v>
      </c>
    </row>
    <row r="467" spans="1:8" x14ac:dyDescent="0.2">
      <c r="A467" t="str">
        <f t="shared" si="27"/>
        <v>Saija</v>
      </c>
      <c r="B467" t="str">
        <f t="shared" si="28"/>
        <v>Hillebrand</v>
      </c>
      <c r="C467" t="s">
        <v>2246</v>
      </c>
      <c r="D467" s="50"/>
      <c r="E467" s="6">
        <v>45151</v>
      </c>
      <c r="F467" s="78" t="s">
        <v>2120</v>
      </c>
      <c r="G467" t="s">
        <v>3379</v>
      </c>
      <c r="H467" s="5" t="s">
        <v>504</v>
      </c>
    </row>
    <row r="468" spans="1:8" x14ac:dyDescent="0.2">
      <c r="A468" t="str">
        <f t="shared" si="27"/>
        <v>Johanna</v>
      </c>
      <c r="B468" t="str">
        <f t="shared" si="28"/>
        <v>Vija</v>
      </c>
      <c r="C468" t="s">
        <v>2244</v>
      </c>
      <c r="D468" s="50" t="s">
        <v>2243</v>
      </c>
      <c r="E468" s="6">
        <v>45152</v>
      </c>
      <c r="F468" s="78" t="s">
        <v>2120</v>
      </c>
      <c r="H468" s="5" t="s">
        <v>504</v>
      </c>
    </row>
    <row r="469" spans="1:8" x14ac:dyDescent="0.2">
      <c r="A469" t="str">
        <f t="shared" si="27"/>
        <v>Saana</v>
      </c>
      <c r="B469" t="str">
        <f t="shared" si="28"/>
        <v>Keskitalo</v>
      </c>
      <c r="C469" t="s">
        <v>2234</v>
      </c>
      <c r="D469" s="50" t="s">
        <v>2233</v>
      </c>
      <c r="E469" s="6">
        <v>45153</v>
      </c>
      <c r="F469" s="78" t="s">
        <v>2236</v>
      </c>
      <c r="H469" s="5" t="s">
        <v>504</v>
      </c>
    </row>
    <row r="470" spans="1:8" x14ac:dyDescent="0.2">
      <c r="A470" t="str">
        <f t="shared" si="27"/>
        <v>Tanja</v>
      </c>
      <c r="B470" t="str">
        <f t="shared" si="28"/>
        <v>Svirskis</v>
      </c>
      <c r="C470" t="s">
        <v>2241</v>
      </c>
      <c r="D470" s="50" t="s">
        <v>2239</v>
      </c>
      <c r="E470" s="6">
        <v>45156</v>
      </c>
      <c r="F470" s="78" t="s">
        <v>2120</v>
      </c>
      <c r="H470" s="5" t="s">
        <v>504</v>
      </c>
    </row>
    <row r="471" spans="1:8" x14ac:dyDescent="0.2">
      <c r="A471" t="str">
        <f t="shared" si="27"/>
        <v>Heli</v>
      </c>
      <c r="B471" t="str">
        <f t="shared" si="28"/>
        <v>Hagfors</v>
      </c>
      <c r="C471" t="s">
        <v>2242</v>
      </c>
      <c r="D471" s="50" t="s">
        <v>2240</v>
      </c>
      <c r="E471" s="6">
        <v>45156</v>
      </c>
      <c r="F471" s="78" t="s">
        <v>2120</v>
      </c>
      <c r="H471" s="5" t="s">
        <v>504</v>
      </c>
    </row>
    <row r="472" spans="1:8" x14ac:dyDescent="0.2">
      <c r="A472" t="str">
        <f t="shared" si="27"/>
        <v>Kati</v>
      </c>
      <c r="B472" t="str">
        <f t="shared" si="28"/>
        <v>Palsynaho</v>
      </c>
      <c r="C472" t="s">
        <v>2208</v>
      </c>
      <c r="D472" s="50" t="s">
        <v>2209</v>
      </c>
      <c r="E472" s="6">
        <v>45160</v>
      </c>
      <c r="F472" s="78" t="s">
        <v>1889</v>
      </c>
      <c r="H472" s="5" t="s">
        <v>504</v>
      </c>
    </row>
    <row r="473" spans="1:8" x14ac:dyDescent="0.2">
      <c r="A473" t="str">
        <f t="shared" si="27"/>
        <v>Simo</v>
      </c>
      <c r="B473" t="str">
        <f t="shared" si="28"/>
        <v>Granat</v>
      </c>
      <c r="C473" t="s">
        <v>2238</v>
      </c>
      <c r="D473" s="50" t="s">
        <v>2237</v>
      </c>
      <c r="E473" s="6">
        <v>45160</v>
      </c>
      <c r="F473" s="78" t="s">
        <v>2120</v>
      </c>
      <c r="H473" s="5" t="s">
        <v>504</v>
      </c>
    </row>
    <row r="474" spans="1:8" x14ac:dyDescent="0.2">
      <c r="A474" t="str">
        <f t="shared" si="27"/>
        <v>Essi</v>
      </c>
      <c r="B474" t="str">
        <f t="shared" si="28"/>
        <v>Alho</v>
      </c>
      <c r="C474" t="s">
        <v>2235</v>
      </c>
      <c r="D474" s="50" t="s">
        <v>2349</v>
      </c>
      <c r="E474" s="6">
        <v>45169</v>
      </c>
      <c r="F474" s="78" t="s">
        <v>2120</v>
      </c>
      <c r="H474" s="5" t="s">
        <v>504</v>
      </c>
    </row>
    <row r="475" spans="1:8" x14ac:dyDescent="0.2">
      <c r="A475" t="str">
        <f t="shared" si="27"/>
        <v>Minda</v>
      </c>
      <c r="B475" t="str">
        <f t="shared" si="28"/>
        <v>Böhling</v>
      </c>
      <c r="C475" t="s">
        <v>2310</v>
      </c>
      <c r="D475" s="50" t="s">
        <v>2309</v>
      </c>
      <c r="E475" s="6">
        <v>45170</v>
      </c>
      <c r="F475" s="11" t="s">
        <v>2120</v>
      </c>
      <c r="H475" s="5" t="s">
        <v>504</v>
      </c>
    </row>
    <row r="476" spans="1:8" x14ac:dyDescent="0.2">
      <c r="A476" t="str">
        <f t="shared" si="27"/>
        <v>Aleksi</v>
      </c>
      <c r="B476" t="str">
        <f t="shared" si="28"/>
        <v>Maunu</v>
      </c>
      <c r="C476" t="s">
        <v>2312</v>
      </c>
      <c r="D476" s="50" t="s">
        <v>2311</v>
      </c>
      <c r="E476" s="6">
        <v>45172</v>
      </c>
      <c r="F476" s="11" t="s">
        <v>2120</v>
      </c>
      <c r="H476" s="5" t="s">
        <v>504</v>
      </c>
    </row>
    <row r="477" spans="1:8" x14ac:dyDescent="0.2">
      <c r="A477" t="str">
        <f t="shared" si="27"/>
        <v>Meinte</v>
      </c>
      <c r="B477" t="str">
        <f t="shared" si="28"/>
        <v>Koster</v>
      </c>
      <c r="C477" t="s">
        <v>2314</v>
      </c>
      <c r="D477" s="50" t="s">
        <v>2313</v>
      </c>
      <c r="E477" s="6">
        <v>45173</v>
      </c>
      <c r="F477" s="11" t="s">
        <v>2120</v>
      </c>
      <c r="H477" s="5" t="s">
        <v>504</v>
      </c>
    </row>
    <row r="478" spans="1:8" x14ac:dyDescent="0.2">
      <c r="A478" t="str">
        <f t="shared" si="27"/>
        <v>Jonna</v>
      </c>
      <c r="B478" t="str">
        <f t="shared" si="28"/>
        <v>Levola</v>
      </c>
      <c r="C478" t="s">
        <v>2318</v>
      </c>
      <c r="D478" s="50" t="s">
        <v>2317</v>
      </c>
      <c r="E478" s="6">
        <v>45170</v>
      </c>
      <c r="F478" s="11" t="s">
        <v>2120</v>
      </c>
      <c r="H478" s="5" t="s">
        <v>504</v>
      </c>
    </row>
    <row r="479" spans="1:8" x14ac:dyDescent="0.2">
      <c r="A479" t="str">
        <f t="shared" si="27"/>
        <v>Birna</v>
      </c>
      <c r="B479" t="str">
        <f t="shared" si="28"/>
        <v>Mayra</v>
      </c>
      <c r="C479" t="s">
        <v>2323</v>
      </c>
      <c r="D479" s="50" t="s">
        <v>2322</v>
      </c>
      <c r="E479" s="6">
        <v>45182</v>
      </c>
      <c r="F479" t="s">
        <v>2324</v>
      </c>
      <c r="H479" s="5" t="s">
        <v>504</v>
      </c>
    </row>
    <row r="480" spans="1:8" x14ac:dyDescent="0.2">
      <c r="A480" t="str">
        <f t="shared" si="27"/>
        <v>Suvi</v>
      </c>
      <c r="B480" t="str">
        <f t="shared" si="28"/>
        <v>Hämäläinen</v>
      </c>
      <c r="C480" t="s">
        <v>2335</v>
      </c>
      <c r="D480" s="50" t="s">
        <v>2334</v>
      </c>
      <c r="E480" s="6">
        <v>45185</v>
      </c>
      <c r="F480" s="11" t="s">
        <v>2120</v>
      </c>
      <c r="H480" s="5" t="s">
        <v>504</v>
      </c>
    </row>
    <row r="481" spans="1:8" x14ac:dyDescent="0.2">
      <c r="A481" t="str">
        <f t="shared" si="27"/>
        <v>Benjamin</v>
      </c>
      <c r="B481" t="str">
        <f t="shared" si="28"/>
        <v>Nylund</v>
      </c>
      <c r="C481" t="s">
        <v>2337</v>
      </c>
      <c r="D481" s="50" t="s">
        <v>2336</v>
      </c>
      <c r="E481" s="6">
        <v>45185</v>
      </c>
      <c r="F481" s="11" t="s">
        <v>2120</v>
      </c>
      <c r="H481" s="5" t="s">
        <v>504</v>
      </c>
    </row>
    <row r="482" spans="1:8" x14ac:dyDescent="0.2">
      <c r="A482" t="str">
        <f t="shared" si="27"/>
        <v>Susanna</v>
      </c>
      <c r="B482" t="str">
        <f t="shared" si="28"/>
        <v>Kuusisto</v>
      </c>
      <c r="C482" t="s">
        <v>2342</v>
      </c>
      <c r="D482" s="50" t="s">
        <v>2341</v>
      </c>
      <c r="E482" s="6">
        <v>45185</v>
      </c>
      <c r="F482" s="11" t="s">
        <v>2120</v>
      </c>
      <c r="H482" s="5" t="s">
        <v>504</v>
      </c>
    </row>
    <row r="483" spans="1:8" x14ac:dyDescent="0.2">
      <c r="A483" t="str">
        <f t="shared" si="27"/>
        <v>Meri</v>
      </c>
      <c r="B483" t="str">
        <f t="shared" si="28"/>
        <v>Saarikoski</v>
      </c>
      <c r="C483" t="s">
        <v>1577</v>
      </c>
      <c r="D483" s="50" t="s">
        <v>2338</v>
      </c>
      <c r="E483" s="6">
        <v>45187</v>
      </c>
      <c r="F483" s="11" t="s">
        <v>2120</v>
      </c>
      <c r="H483" s="5" t="s">
        <v>504</v>
      </c>
    </row>
    <row r="484" spans="1:8" x14ac:dyDescent="0.2">
      <c r="A484" t="str">
        <f t="shared" si="27"/>
        <v>Lauri</v>
      </c>
      <c r="B484" t="str">
        <f t="shared" si="28"/>
        <v>Kärnä</v>
      </c>
      <c r="C484" t="s">
        <v>2340</v>
      </c>
      <c r="D484" s="50" t="s">
        <v>2339</v>
      </c>
      <c r="E484" s="6">
        <v>45187</v>
      </c>
      <c r="F484" s="11" t="s">
        <v>2120</v>
      </c>
      <c r="H484" s="5" t="s">
        <v>504</v>
      </c>
    </row>
    <row r="485" spans="1:8" x14ac:dyDescent="0.2">
      <c r="A485" t="str">
        <f t="shared" si="27"/>
        <v>Ruska</v>
      </c>
      <c r="B485" t="str">
        <f t="shared" si="28"/>
        <v>Still</v>
      </c>
      <c r="C485" t="s">
        <v>2355</v>
      </c>
      <c r="D485" s="50" t="s">
        <v>2354</v>
      </c>
      <c r="E485" s="6">
        <v>45207</v>
      </c>
      <c r="F485" s="11" t="s">
        <v>2120</v>
      </c>
      <c r="H485" s="5" t="s">
        <v>504</v>
      </c>
    </row>
    <row r="486" spans="1:8" x14ac:dyDescent="0.2">
      <c r="A486" t="str">
        <f t="shared" si="27"/>
        <v>Sami</v>
      </c>
      <c r="B486" t="str">
        <f t="shared" si="28"/>
        <v>Karaus</v>
      </c>
      <c r="C486" t="s">
        <v>2363</v>
      </c>
      <c r="D486" s="50" t="s">
        <v>2364</v>
      </c>
      <c r="E486" s="6">
        <v>45220</v>
      </c>
      <c r="F486" t="s">
        <v>2365</v>
      </c>
      <c r="H486" s="5" t="s">
        <v>504</v>
      </c>
    </row>
    <row r="487" spans="1:8" x14ac:dyDescent="0.2">
      <c r="A487" t="str">
        <f t="shared" si="27"/>
        <v>Nina</v>
      </c>
      <c r="B487" t="str">
        <f t="shared" si="28"/>
        <v>Hagelin</v>
      </c>
      <c r="C487" t="s">
        <v>2366</v>
      </c>
      <c r="D487" s="50" t="s">
        <v>2367</v>
      </c>
      <c r="E487" s="6">
        <v>45220</v>
      </c>
      <c r="F487" t="s">
        <v>2365</v>
      </c>
      <c r="H487" s="5" t="s">
        <v>504</v>
      </c>
    </row>
    <row r="488" spans="1:8" x14ac:dyDescent="0.2">
      <c r="A488" s="11" t="str">
        <f t="shared" si="27"/>
        <v>Emilia</v>
      </c>
      <c r="B488" s="11" t="str">
        <f t="shared" si="28"/>
        <v>Silvén</v>
      </c>
      <c r="C488" s="8" t="s">
        <v>2371</v>
      </c>
      <c r="D488" s="50" t="s">
        <v>2370</v>
      </c>
      <c r="E488" s="42">
        <v>45218</v>
      </c>
      <c r="F488" s="11" t="s">
        <v>2120</v>
      </c>
      <c r="H488" s="5" t="s">
        <v>504</v>
      </c>
    </row>
    <row r="489" spans="1:8" x14ac:dyDescent="0.2">
      <c r="A489" t="str">
        <f t="shared" si="27"/>
        <v>Mari</v>
      </c>
      <c r="B489" t="str">
        <f t="shared" si="28"/>
        <v>Paloriutta-Turkulainen</v>
      </c>
      <c r="C489" t="s">
        <v>2373</v>
      </c>
      <c r="D489" s="50" t="s">
        <v>2372</v>
      </c>
      <c r="E489" s="6">
        <v>45220</v>
      </c>
      <c r="F489" s="11" t="s">
        <v>2120</v>
      </c>
      <c r="H489" s="5" t="s">
        <v>504</v>
      </c>
    </row>
    <row r="490" spans="1:8" x14ac:dyDescent="0.2">
      <c r="A490" t="str">
        <f t="shared" si="27"/>
        <v>Marika</v>
      </c>
      <c r="B490" t="str">
        <f t="shared" si="28"/>
        <v>Alatalo</v>
      </c>
      <c r="C490" t="s">
        <v>2390</v>
      </c>
      <c r="D490" s="50" t="s">
        <v>2389</v>
      </c>
      <c r="E490" s="6">
        <v>45225</v>
      </c>
      <c r="F490" s="11" t="s">
        <v>2120</v>
      </c>
      <c r="H490" s="5" t="s">
        <v>504</v>
      </c>
    </row>
    <row r="491" spans="1:8" x14ac:dyDescent="0.2">
      <c r="A491" t="str">
        <f t="shared" si="27"/>
        <v>Konsta</v>
      </c>
      <c r="B491" t="str">
        <f t="shared" ref="B491:B514" si="29">TRIM(RIGHT(SUBSTITUTE(C491," ",REPT(" ",LEN(C491))),LEN(C491)))</f>
        <v>Leskelä</v>
      </c>
      <c r="C491" t="s">
        <v>2394</v>
      </c>
      <c r="D491" s="50" t="s">
        <v>2393</v>
      </c>
      <c r="E491" s="6">
        <v>45244</v>
      </c>
      <c r="F491" s="11" t="s">
        <v>2120</v>
      </c>
      <c r="H491" s="5" t="s">
        <v>504</v>
      </c>
    </row>
    <row r="492" spans="1:8" x14ac:dyDescent="0.2">
      <c r="A492" t="str">
        <f t="shared" si="27"/>
        <v>Anna</v>
      </c>
      <c r="B492" t="str">
        <f t="shared" si="29"/>
        <v>Seppänen</v>
      </c>
      <c r="C492" t="s">
        <v>2396</v>
      </c>
      <c r="D492" s="50" t="s">
        <v>2395</v>
      </c>
      <c r="E492" s="6">
        <v>45245</v>
      </c>
      <c r="F492" s="11" t="s">
        <v>2120</v>
      </c>
      <c r="H492" s="5" t="s">
        <v>504</v>
      </c>
    </row>
    <row r="493" spans="1:8" x14ac:dyDescent="0.2">
      <c r="A493" t="str">
        <f t="shared" si="27"/>
        <v>Emil</v>
      </c>
      <c r="B493" t="str">
        <f t="shared" si="29"/>
        <v>Ammann</v>
      </c>
      <c r="C493" t="s">
        <v>2397</v>
      </c>
      <c r="D493" s="50" t="s">
        <v>2398</v>
      </c>
      <c r="E493" s="6">
        <v>45245</v>
      </c>
      <c r="F493" s="11" t="s">
        <v>2120</v>
      </c>
      <c r="H493" s="5" t="s">
        <v>504</v>
      </c>
    </row>
    <row r="494" spans="1:8" x14ac:dyDescent="0.2">
      <c r="A494" t="str">
        <f t="shared" si="27"/>
        <v>Petri</v>
      </c>
      <c r="B494" t="str">
        <f t="shared" si="29"/>
        <v>Kajonius</v>
      </c>
      <c r="C494" t="s">
        <v>2405</v>
      </c>
      <c r="D494" s="50" t="s">
        <v>2404</v>
      </c>
      <c r="E494" s="6">
        <v>45240</v>
      </c>
      <c r="F494" s="11" t="s">
        <v>2120</v>
      </c>
      <c r="H494" s="5" t="s">
        <v>504</v>
      </c>
    </row>
    <row r="495" spans="1:8" x14ac:dyDescent="0.2">
      <c r="A495" t="str">
        <f t="shared" si="27"/>
        <v>Deni</v>
      </c>
      <c r="B495" t="str">
        <f t="shared" si="29"/>
        <v>Haapameri</v>
      </c>
      <c r="C495" t="s">
        <v>2406</v>
      </c>
      <c r="D495" s="50" t="s">
        <v>2407</v>
      </c>
      <c r="E495" s="6">
        <v>45244</v>
      </c>
      <c r="F495" s="11" t="s">
        <v>2120</v>
      </c>
      <c r="H495" s="5" t="s">
        <v>504</v>
      </c>
    </row>
    <row r="496" spans="1:8" x14ac:dyDescent="0.2">
      <c r="A496" t="str">
        <f t="shared" si="27"/>
        <v>Tuomas</v>
      </c>
      <c r="B496" t="str">
        <f t="shared" si="29"/>
        <v>Saarela</v>
      </c>
      <c r="C496" t="s">
        <v>2409</v>
      </c>
      <c r="D496" s="50" t="s">
        <v>2408</v>
      </c>
      <c r="E496" s="6">
        <v>45246</v>
      </c>
      <c r="F496" s="11" t="s">
        <v>2120</v>
      </c>
      <c r="H496" s="5" t="s">
        <v>504</v>
      </c>
    </row>
    <row r="497" spans="1:8" x14ac:dyDescent="0.2">
      <c r="A497" t="str">
        <f t="shared" ref="A497:A511" si="30">IF(ISERR(FIND(" ",C497)),"",LEFT(C497,FIND(" ",C497)-1))</f>
        <v>Kirsi</v>
      </c>
      <c r="B497" t="str">
        <f t="shared" si="29"/>
        <v>Ailio</v>
      </c>
      <c r="C497" t="s">
        <v>2781</v>
      </c>
      <c r="D497" s="50" t="s">
        <v>2782</v>
      </c>
      <c r="E497" s="6">
        <v>45253</v>
      </c>
      <c r="F497" s="11" t="s">
        <v>2780</v>
      </c>
      <c r="H497" s="5" t="s">
        <v>504</v>
      </c>
    </row>
    <row r="498" spans="1:8" x14ac:dyDescent="0.2">
      <c r="A498" s="11" t="str">
        <f t="shared" si="30"/>
        <v/>
      </c>
      <c r="B498" s="11" t="str">
        <f t="shared" si="29"/>
        <v>TA</v>
      </c>
      <c r="C498" s="11" t="s">
        <v>2776</v>
      </c>
      <c r="D498" s="50" t="s">
        <v>2775</v>
      </c>
      <c r="E498" s="42">
        <v>45253</v>
      </c>
      <c r="F498" s="11" t="s">
        <v>2783</v>
      </c>
      <c r="H498" s="5" t="s">
        <v>504</v>
      </c>
    </row>
    <row r="499" spans="1:8" x14ac:dyDescent="0.2">
      <c r="A499" t="str">
        <f t="shared" si="30"/>
        <v>Anna</v>
      </c>
      <c r="B499" t="str">
        <f t="shared" si="29"/>
        <v>Hampaala</v>
      </c>
      <c r="C499" t="s">
        <v>2773</v>
      </c>
      <c r="D499" s="50" t="s">
        <v>2774</v>
      </c>
      <c r="E499" s="6">
        <v>45258</v>
      </c>
      <c r="F499" s="11" t="s">
        <v>2768</v>
      </c>
      <c r="H499" s="5" t="s">
        <v>504</v>
      </c>
    </row>
    <row r="500" spans="1:8" x14ac:dyDescent="0.2">
      <c r="A500" t="str">
        <f t="shared" si="30"/>
        <v>Jaana</v>
      </c>
      <c r="B500" t="str">
        <f t="shared" si="29"/>
        <v>Mäkinen</v>
      </c>
      <c r="C500" t="s">
        <v>2771</v>
      </c>
      <c r="D500" s="50" t="s">
        <v>2772</v>
      </c>
      <c r="E500" s="6">
        <v>45259</v>
      </c>
      <c r="F500" s="11" t="s">
        <v>2768</v>
      </c>
      <c r="H500" s="5" t="s">
        <v>504</v>
      </c>
    </row>
    <row r="501" spans="1:8" x14ac:dyDescent="0.2">
      <c r="A501" t="str">
        <f t="shared" si="30"/>
        <v>Kai</v>
      </c>
      <c r="B501" t="str">
        <f t="shared" si="29"/>
        <v>Silfver</v>
      </c>
      <c r="C501" t="s">
        <v>2767</v>
      </c>
      <c r="D501" s="50" t="s">
        <v>2766</v>
      </c>
      <c r="E501" s="6">
        <v>45260</v>
      </c>
      <c r="F501" s="11" t="s">
        <v>2768</v>
      </c>
      <c r="H501" s="5" t="s">
        <v>504</v>
      </c>
    </row>
    <row r="502" spans="1:8" x14ac:dyDescent="0.2">
      <c r="A502" t="str">
        <f t="shared" si="30"/>
        <v>Nelly</v>
      </c>
      <c r="B502" t="str">
        <f t="shared" si="29"/>
        <v>Palola</v>
      </c>
      <c r="C502" t="s">
        <v>2801</v>
      </c>
      <c r="D502" s="50"/>
      <c r="E502" s="6">
        <v>45256</v>
      </c>
      <c r="F502" t="s">
        <v>2803</v>
      </c>
      <c r="G502" t="s">
        <v>3385</v>
      </c>
      <c r="H502" s="5" t="s">
        <v>504</v>
      </c>
    </row>
    <row r="503" spans="1:8" x14ac:dyDescent="0.2">
      <c r="A503" t="str">
        <f t="shared" si="30"/>
        <v>Niina</v>
      </c>
      <c r="B503" t="str">
        <f t="shared" si="29"/>
        <v>Vuorio</v>
      </c>
      <c r="C503" t="s">
        <v>2828</v>
      </c>
      <c r="D503" s="50" t="s">
        <v>2818</v>
      </c>
      <c r="E503" s="6">
        <v>45266</v>
      </c>
      <c r="F503" t="s">
        <v>2837</v>
      </c>
      <c r="H503" s="5" t="s">
        <v>504</v>
      </c>
    </row>
    <row r="504" spans="1:8" x14ac:dyDescent="0.2">
      <c r="A504" t="str">
        <f t="shared" si="30"/>
        <v>Petra</v>
      </c>
      <c r="B504" t="str">
        <f t="shared" si="29"/>
        <v>Lehto</v>
      </c>
      <c r="C504" t="s">
        <v>2829</v>
      </c>
      <c r="D504" s="50" t="s">
        <v>2819</v>
      </c>
      <c r="E504" s="6">
        <v>45270</v>
      </c>
      <c r="F504" t="s">
        <v>2837</v>
      </c>
      <c r="H504" s="5" t="s">
        <v>504</v>
      </c>
    </row>
    <row r="505" spans="1:8" x14ac:dyDescent="0.2">
      <c r="A505" t="str">
        <f t="shared" si="30"/>
        <v>Heidi</v>
      </c>
      <c r="B505" t="str">
        <f t="shared" si="29"/>
        <v>Luoma</v>
      </c>
      <c r="C505" t="s">
        <v>2831</v>
      </c>
      <c r="D505" s="50" t="s">
        <v>2821</v>
      </c>
      <c r="E505" s="6">
        <v>45274</v>
      </c>
      <c r="F505" t="s">
        <v>2837</v>
      </c>
      <c r="H505" s="5" t="s">
        <v>504</v>
      </c>
    </row>
    <row r="506" spans="1:8" x14ac:dyDescent="0.2">
      <c r="A506" t="str">
        <f t="shared" si="30"/>
        <v>Tuuli</v>
      </c>
      <c r="B506" t="str">
        <f t="shared" si="29"/>
        <v>Hietamies</v>
      </c>
      <c r="C506" t="s">
        <v>2832</v>
      </c>
      <c r="D506" s="50" t="s">
        <v>2822</v>
      </c>
      <c r="E506" s="6">
        <v>45275</v>
      </c>
      <c r="F506" t="s">
        <v>2837</v>
      </c>
      <c r="H506" s="5" t="s">
        <v>504</v>
      </c>
    </row>
    <row r="507" spans="1:8" x14ac:dyDescent="0.2">
      <c r="A507" t="str">
        <f t="shared" si="30"/>
        <v>Marko</v>
      </c>
      <c r="B507" t="str">
        <f t="shared" si="29"/>
        <v>Ruti</v>
      </c>
      <c r="C507" t="s">
        <v>2833</v>
      </c>
      <c r="D507" s="50" t="s">
        <v>2823</v>
      </c>
      <c r="E507" s="6">
        <v>45287</v>
      </c>
      <c r="F507" t="s">
        <v>2837</v>
      </c>
      <c r="H507" s="5" t="s">
        <v>504</v>
      </c>
    </row>
    <row r="508" spans="1:8" x14ac:dyDescent="0.2">
      <c r="A508" t="str">
        <f t="shared" si="30"/>
        <v>Satu</v>
      </c>
      <c r="B508" t="str">
        <f t="shared" si="29"/>
        <v>Ristilä</v>
      </c>
      <c r="C508" t="s">
        <v>2834</v>
      </c>
      <c r="D508" s="50" t="s">
        <v>2824</v>
      </c>
      <c r="E508" s="6">
        <v>45287</v>
      </c>
      <c r="F508" t="s">
        <v>2837</v>
      </c>
      <c r="H508" s="5" t="s">
        <v>504</v>
      </c>
    </row>
    <row r="509" spans="1:8" x14ac:dyDescent="0.2">
      <c r="A509" t="str">
        <f t="shared" si="30"/>
        <v>Elisa</v>
      </c>
      <c r="B509" t="str">
        <f t="shared" si="29"/>
        <v>Wulff</v>
      </c>
      <c r="C509" t="s">
        <v>2835</v>
      </c>
      <c r="D509" s="50" t="s">
        <v>2825</v>
      </c>
      <c r="E509" s="6">
        <v>45290</v>
      </c>
      <c r="F509" t="s">
        <v>2837</v>
      </c>
      <c r="H509" s="5" t="s">
        <v>504</v>
      </c>
    </row>
    <row r="510" spans="1:8" x14ac:dyDescent="0.2">
      <c r="A510" t="str">
        <f t="shared" si="30"/>
        <v>Minja</v>
      </c>
      <c r="B510" t="str">
        <f t="shared" si="29"/>
        <v>Yletyinen</v>
      </c>
      <c r="C510" t="s">
        <v>2836</v>
      </c>
      <c r="D510" s="50" t="s">
        <v>2826</v>
      </c>
      <c r="E510" s="6">
        <v>45292</v>
      </c>
      <c r="F510" t="s">
        <v>2837</v>
      </c>
      <c r="H510" s="5" t="s">
        <v>504</v>
      </c>
    </row>
    <row r="511" spans="1:8" x14ac:dyDescent="0.2">
      <c r="A511" t="str">
        <f t="shared" si="30"/>
        <v>Satu</v>
      </c>
      <c r="B511" t="str">
        <f t="shared" si="29"/>
        <v>Kaerla</v>
      </c>
      <c r="C511" t="s">
        <v>2843</v>
      </c>
      <c r="D511" s="50" t="s">
        <v>2841</v>
      </c>
      <c r="E511" s="6">
        <v>45302</v>
      </c>
      <c r="F511" t="s">
        <v>2837</v>
      </c>
      <c r="H511" s="5" t="s">
        <v>504</v>
      </c>
    </row>
    <row r="512" spans="1:8" x14ac:dyDescent="0.2">
      <c r="A512" t="s">
        <v>2862</v>
      </c>
      <c r="B512" t="str">
        <f t="shared" si="29"/>
        <v>Sakari</v>
      </c>
      <c r="C512" t="s">
        <v>2844</v>
      </c>
      <c r="D512" s="50" t="s">
        <v>2842</v>
      </c>
      <c r="E512" s="6">
        <v>45302</v>
      </c>
      <c r="F512" t="s">
        <v>2837</v>
      </c>
      <c r="H512" s="5" t="s">
        <v>504</v>
      </c>
    </row>
    <row r="513" spans="1:8" x14ac:dyDescent="0.2">
      <c r="A513" t="str">
        <f>IF(ISERR(FIND(" ",C513)),"",LEFT(C513,FIND(" ",C513)-1))</f>
        <v>Samuel</v>
      </c>
      <c r="B513" t="str">
        <f t="shared" si="29"/>
        <v>Kohtala</v>
      </c>
      <c r="C513" t="s">
        <v>2863</v>
      </c>
      <c r="D513" s="50" t="s">
        <v>2864</v>
      </c>
      <c r="E513" s="6">
        <v>45309</v>
      </c>
      <c r="F513" t="s">
        <v>2924</v>
      </c>
      <c r="H513" s="5" t="s">
        <v>504</v>
      </c>
    </row>
    <row r="514" spans="1:8" x14ac:dyDescent="0.2">
      <c r="A514" t="str">
        <f>IF(ISERR(FIND(" ",C514)),"",LEFT(C514,FIND(" ",C514)-1))</f>
        <v>Tuula</v>
      </c>
      <c r="B514" t="str">
        <f t="shared" si="29"/>
        <v>Halonen</v>
      </c>
      <c r="C514" t="s">
        <v>2871</v>
      </c>
      <c r="D514" s="50" t="s">
        <v>2872</v>
      </c>
      <c r="E514" s="6">
        <v>45310</v>
      </c>
      <c r="F514" t="s">
        <v>2924</v>
      </c>
      <c r="H514" s="5" t="s">
        <v>504</v>
      </c>
    </row>
    <row r="515" spans="1:8" ht="13.5" customHeight="1" x14ac:dyDescent="0.2">
      <c r="A515" t="s">
        <v>2858</v>
      </c>
      <c r="C515" t="s">
        <v>2858</v>
      </c>
      <c r="D515" s="50" t="s">
        <v>2859</v>
      </c>
      <c r="E515" s="6">
        <v>45312</v>
      </c>
      <c r="F515" t="s">
        <v>2837</v>
      </c>
      <c r="H515" s="5" t="s">
        <v>504</v>
      </c>
    </row>
    <row r="516" spans="1:8" x14ac:dyDescent="0.2">
      <c r="A516" t="str">
        <f t="shared" ref="A516:A546" si="31">IF(ISERR(FIND(" ",C516)),"",LEFT(C516,FIND(" ",C516)-1))</f>
        <v>Arttu</v>
      </c>
      <c r="B516" t="str">
        <f t="shared" ref="B516:B546" si="32">TRIM(RIGHT(SUBSTITUTE(C516," ",REPT(" ",LEN(C516))),LEN(C516)))</f>
        <v>Liikala</v>
      </c>
      <c r="C516" t="s">
        <v>2861</v>
      </c>
      <c r="D516" s="50" t="s">
        <v>2860</v>
      </c>
      <c r="E516" s="6">
        <v>45312</v>
      </c>
      <c r="F516" t="s">
        <v>2837</v>
      </c>
      <c r="H516" s="5" t="s">
        <v>504</v>
      </c>
    </row>
    <row r="517" spans="1:8" x14ac:dyDescent="0.2">
      <c r="A517" t="str">
        <f t="shared" si="31"/>
        <v>Eeva-Kaisa</v>
      </c>
      <c r="B517" t="str">
        <f t="shared" si="32"/>
        <v>Rossi</v>
      </c>
      <c r="C517" t="s">
        <v>2873</v>
      </c>
      <c r="D517" s="50" t="s">
        <v>2874</v>
      </c>
      <c r="E517" s="6">
        <v>45312</v>
      </c>
      <c r="F517" t="s">
        <v>2924</v>
      </c>
      <c r="H517" s="5" t="s">
        <v>504</v>
      </c>
    </row>
    <row r="518" spans="1:8" x14ac:dyDescent="0.2">
      <c r="A518" t="str">
        <f t="shared" si="31"/>
        <v>Lilith</v>
      </c>
      <c r="B518" t="str">
        <f t="shared" si="32"/>
        <v>Konstandian</v>
      </c>
      <c r="C518" t="s">
        <v>2875</v>
      </c>
      <c r="D518" s="50" t="s">
        <v>2876</v>
      </c>
      <c r="E518" s="6">
        <v>45314</v>
      </c>
      <c r="F518" t="s">
        <v>2924</v>
      </c>
      <c r="H518" s="5" t="s">
        <v>504</v>
      </c>
    </row>
    <row r="519" spans="1:8" x14ac:dyDescent="0.2">
      <c r="A519" t="str">
        <f t="shared" si="31"/>
        <v>Matleena</v>
      </c>
      <c r="B519" t="str">
        <f t="shared" si="32"/>
        <v>Laine</v>
      </c>
      <c r="C519" t="s">
        <v>2877</v>
      </c>
      <c r="D519" s="50" t="s">
        <v>2878</v>
      </c>
      <c r="E519" s="6">
        <v>45314</v>
      </c>
      <c r="F519" t="s">
        <v>2924</v>
      </c>
      <c r="H519" s="5" t="s">
        <v>504</v>
      </c>
    </row>
    <row r="520" spans="1:8" x14ac:dyDescent="0.2">
      <c r="A520" t="str">
        <f t="shared" si="31"/>
        <v>Tapani</v>
      </c>
      <c r="B520" t="str">
        <f t="shared" si="32"/>
        <v>Smatt</v>
      </c>
      <c r="C520" t="s">
        <v>2857</v>
      </c>
      <c r="D520" s="50" t="s">
        <v>2856</v>
      </c>
      <c r="E520" s="6">
        <v>45315</v>
      </c>
      <c r="F520" t="s">
        <v>2837</v>
      </c>
      <c r="H520" s="5" t="s">
        <v>504</v>
      </c>
    </row>
    <row r="521" spans="1:8" x14ac:dyDescent="0.2">
      <c r="A521" t="str">
        <f t="shared" si="31"/>
        <v>Jukka</v>
      </c>
      <c r="B521" t="str">
        <f t="shared" si="32"/>
        <v>Ala-Nikkola</v>
      </c>
      <c r="C521" t="s">
        <v>2879</v>
      </c>
      <c r="D521" s="50" t="s">
        <v>3353</v>
      </c>
      <c r="E521" s="6">
        <v>45315</v>
      </c>
      <c r="F521" t="s">
        <v>2924</v>
      </c>
      <c r="H521" s="5" t="s">
        <v>504</v>
      </c>
    </row>
    <row r="522" spans="1:8" x14ac:dyDescent="0.2">
      <c r="A522" t="str">
        <f t="shared" si="31"/>
        <v>Ada</v>
      </c>
      <c r="B522" t="str">
        <f t="shared" si="32"/>
        <v>Ahlström</v>
      </c>
      <c r="C522" t="s">
        <v>2880</v>
      </c>
      <c r="D522" s="50" t="s">
        <v>2881</v>
      </c>
      <c r="E522" s="6">
        <v>45315</v>
      </c>
      <c r="F522" t="s">
        <v>2924</v>
      </c>
      <c r="H522" s="5" t="s">
        <v>504</v>
      </c>
    </row>
    <row r="523" spans="1:8" x14ac:dyDescent="0.2">
      <c r="A523" t="str">
        <f t="shared" si="31"/>
        <v>Beni</v>
      </c>
      <c r="B523" t="str">
        <f t="shared" si="32"/>
        <v>Köhler</v>
      </c>
      <c r="C523" t="s">
        <v>2882</v>
      </c>
      <c r="D523" s="50" t="s">
        <v>2883</v>
      </c>
      <c r="E523" s="6">
        <v>45315</v>
      </c>
      <c r="F523" t="s">
        <v>2924</v>
      </c>
      <c r="H523" s="5" t="s">
        <v>504</v>
      </c>
    </row>
    <row r="524" spans="1:8" x14ac:dyDescent="0.2">
      <c r="A524" t="str">
        <f t="shared" si="31"/>
        <v>Maarja</v>
      </c>
      <c r="B524" t="str">
        <f t="shared" si="32"/>
        <v>Urgo</v>
      </c>
      <c r="C524" t="s">
        <v>2884</v>
      </c>
      <c r="D524" s="50" t="s">
        <v>2885</v>
      </c>
      <c r="E524" s="6">
        <v>45315</v>
      </c>
      <c r="F524" t="s">
        <v>2924</v>
      </c>
      <c r="H524" s="5" t="s">
        <v>504</v>
      </c>
    </row>
    <row r="525" spans="1:8" x14ac:dyDescent="0.2">
      <c r="A525" t="str">
        <f t="shared" si="31"/>
        <v>Ursula</v>
      </c>
      <c r="B525" t="str">
        <f t="shared" si="32"/>
        <v>Ahonen</v>
      </c>
      <c r="C525" t="s">
        <v>2886</v>
      </c>
      <c r="D525" s="50" t="s">
        <v>2887</v>
      </c>
      <c r="E525" s="6">
        <v>45315</v>
      </c>
      <c r="F525" t="s">
        <v>2924</v>
      </c>
      <c r="H525" s="5" t="s">
        <v>504</v>
      </c>
    </row>
    <row r="526" spans="1:8" x14ac:dyDescent="0.2">
      <c r="A526" t="str">
        <f t="shared" si="31"/>
        <v>Tanja</v>
      </c>
      <c r="B526" t="str">
        <f t="shared" si="32"/>
        <v>Nyberg</v>
      </c>
      <c r="C526" t="s">
        <v>2888</v>
      </c>
      <c r="D526" s="50" t="s">
        <v>2889</v>
      </c>
      <c r="E526" s="6">
        <v>45315</v>
      </c>
      <c r="F526" t="s">
        <v>2924</v>
      </c>
      <c r="H526" s="5" t="s">
        <v>504</v>
      </c>
    </row>
    <row r="527" spans="1:8" x14ac:dyDescent="0.2">
      <c r="A527" t="str">
        <f t="shared" si="31"/>
        <v>Susanna</v>
      </c>
      <c r="B527" t="str">
        <f t="shared" si="32"/>
        <v>Nyman</v>
      </c>
      <c r="C527" t="s">
        <v>2891</v>
      </c>
      <c r="D527" s="50" t="s">
        <v>2892</v>
      </c>
      <c r="E527" s="6">
        <v>45317</v>
      </c>
      <c r="F527" t="s">
        <v>2924</v>
      </c>
      <c r="H527" s="5" t="s">
        <v>504</v>
      </c>
    </row>
    <row r="528" spans="1:8" x14ac:dyDescent="0.2">
      <c r="A528" t="str">
        <f t="shared" si="31"/>
        <v>Petra</v>
      </c>
      <c r="B528" t="str">
        <f t="shared" si="32"/>
        <v>Roth</v>
      </c>
      <c r="C528" t="s">
        <v>2893</v>
      </c>
      <c r="D528" s="50" t="s">
        <v>2894</v>
      </c>
      <c r="E528" s="6">
        <v>45317</v>
      </c>
      <c r="F528" t="s">
        <v>2924</v>
      </c>
      <c r="H528" s="5" t="s">
        <v>504</v>
      </c>
    </row>
    <row r="529" spans="1:8" x14ac:dyDescent="0.2">
      <c r="A529" t="str">
        <f t="shared" si="31"/>
        <v>Minna</v>
      </c>
      <c r="B529" t="str">
        <f t="shared" si="32"/>
        <v>Vidgren</v>
      </c>
      <c r="C529" t="s">
        <v>2895</v>
      </c>
      <c r="D529" s="50" t="s">
        <v>2896</v>
      </c>
      <c r="E529" s="6">
        <v>45317</v>
      </c>
      <c r="F529" t="s">
        <v>2924</v>
      </c>
      <c r="H529" s="5" t="s">
        <v>504</v>
      </c>
    </row>
    <row r="530" spans="1:8" x14ac:dyDescent="0.2">
      <c r="A530" t="str">
        <f t="shared" si="31"/>
        <v>Magi</v>
      </c>
      <c r="B530" t="str">
        <f t="shared" si="32"/>
        <v>Suomessa</v>
      </c>
      <c r="C530" t="s">
        <v>2898</v>
      </c>
      <c r="D530" s="50" t="s">
        <v>2897</v>
      </c>
      <c r="E530" s="6">
        <v>45317</v>
      </c>
      <c r="F530" t="s">
        <v>2924</v>
      </c>
      <c r="H530" s="5" t="s">
        <v>504</v>
      </c>
    </row>
    <row r="531" spans="1:8" x14ac:dyDescent="0.2">
      <c r="A531" t="str">
        <f t="shared" si="31"/>
        <v>Johanna</v>
      </c>
      <c r="B531" t="str">
        <f t="shared" si="32"/>
        <v>Mannonen</v>
      </c>
      <c r="C531" t="s">
        <v>2899</v>
      </c>
      <c r="D531" s="50" t="s">
        <v>2900</v>
      </c>
      <c r="E531" s="6">
        <v>45319</v>
      </c>
      <c r="F531" t="s">
        <v>2924</v>
      </c>
      <c r="H531" s="5" t="s">
        <v>504</v>
      </c>
    </row>
    <row r="532" spans="1:8" x14ac:dyDescent="0.2">
      <c r="A532" t="str">
        <f t="shared" si="31"/>
        <v>Riku</v>
      </c>
      <c r="B532" t="str">
        <f t="shared" si="32"/>
        <v>Ihalainen</v>
      </c>
      <c r="C532" t="s">
        <v>2901</v>
      </c>
      <c r="D532" s="50" t="s">
        <v>2902</v>
      </c>
      <c r="E532" s="6">
        <v>45322</v>
      </c>
      <c r="F532" t="s">
        <v>2924</v>
      </c>
      <c r="H532" s="5" t="s">
        <v>504</v>
      </c>
    </row>
    <row r="533" spans="1:8" x14ac:dyDescent="0.2">
      <c r="A533" t="str">
        <f t="shared" si="31"/>
        <v>Teresa</v>
      </c>
      <c r="B533" t="str">
        <f t="shared" si="32"/>
        <v>Rönnbacke</v>
      </c>
      <c r="C533" t="s">
        <v>2903</v>
      </c>
      <c r="D533" s="50" t="s">
        <v>2904</v>
      </c>
      <c r="E533" s="6">
        <v>45323</v>
      </c>
      <c r="F533" t="s">
        <v>2924</v>
      </c>
      <c r="H533" s="5" t="s">
        <v>504</v>
      </c>
    </row>
    <row r="534" spans="1:8" x14ac:dyDescent="0.2">
      <c r="A534" t="str">
        <f t="shared" si="31"/>
        <v>Elina</v>
      </c>
      <c r="B534" t="str">
        <f t="shared" si="32"/>
        <v>Pori</v>
      </c>
      <c r="C534" t="s">
        <v>2905</v>
      </c>
      <c r="D534" s="50" t="s">
        <v>2906</v>
      </c>
      <c r="E534" s="6">
        <v>45325</v>
      </c>
      <c r="F534" t="s">
        <v>2924</v>
      </c>
      <c r="H534" s="5" t="s">
        <v>504</v>
      </c>
    </row>
    <row r="535" spans="1:8" x14ac:dyDescent="0.2">
      <c r="A535" t="str">
        <f t="shared" si="31"/>
        <v>Kalle</v>
      </c>
      <c r="B535" t="str">
        <f t="shared" si="32"/>
        <v>Siltala</v>
      </c>
      <c r="C535" t="s">
        <v>2934</v>
      </c>
      <c r="D535" s="50" t="s">
        <v>2933</v>
      </c>
      <c r="E535" s="6">
        <v>45329</v>
      </c>
      <c r="F535" t="s">
        <v>2837</v>
      </c>
      <c r="H535" s="5" t="s">
        <v>504</v>
      </c>
    </row>
    <row r="536" spans="1:8" x14ac:dyDescent="0.2">
      <c r="A536" t="str">
        <f t="shared" si="31"/>
        <v>Maija</v>
      </c>
      <c r="B536" t="str">
        <f t="shared" si="32"/>
        <v>Lindberg</v>
      </c>
      <c r="C536" t="s">
        <v>2936</v>
      </c>
      <c r="D536" s="50" t="s">
        <v>2935</v>
      </c>
      <c r="E536" s="6">
        <v>45331</v>
      </c>
      <c r="F536" t="s">
        <v>2837</v>
      </c>
      <c r="H536" s="5" t="s">
        <v>504</v>
      </c>
    </row>
    <row r="537" spans="1:8" x14ac:dyDescent="0.2">
      <c r="A537" t="str">
        <f t="shared" si="31"/>
        <v>Terhi</v>
      </c>
      <c r="B537" t="str">
        <f t="shared" si="32"/>
        <v>Huttunen</v>
      </c>
      <c r="C537" t="s">
        <v>2932</v>
      </c>
      <c r="D537" s="50" t="s">
        <v>2931</v>
      </c>
      <c r="E537" s="6">
        <v>45332</v>
      </c>
      <c r="F537" t="s">
        <v>2837</v>
      </c>
      <c r="H537" s="5" t="s">
        <v>504</v>
      </c>
    </row>
    <row r="538" spans="1:8" x14ac:dyDescent="0.2">
      <c r="A538" t="str">
        <f t="shared" si="31"/>
        <v>Ida</v>
      </c>
      <c r="B538" t="str">
        <f t="shared" si="32"/>
        <v>Ilmoniemi</v>
      </c>
      <c r="C538" t="s">
        <v>2930</v>
      </c>
      <c r="D538" s="50" t="s">
        <v>2929</v>
      </c>
      <c r="E538" s="6">
        <v>45334</v>
      </c>
      <c r="F538" t="s">
        <v>2837</v>
      </c>
      <c r="H538" s="5" t="s">
        <v>504</v>
      </c>
    </row>
    <row r="539" spans="1:8" x14ac:dyDescent="0.2">
      <c r="A539" t="str">
        <f t="shared" si="31"/>
        <v>Pekka</v>
      </c>
      <c r="B539" t="str">
        <f t="shared" si="32"/>
        <v>Pesonen</v>
      </c>
      <c r="C539" t="s">
        <v>2938</v>
      </c>
      <c r="D539" s="50" t="s">
        <v>2939</v>
      </c>
      <c r="E539" s="6">
        <v>45326</v>
      </c>
      <c r="F539" t="s">
        <v>2924</v>
      </c>
      <c r="H539" s="5" t="s">
        <v>504</v>
      </c>
    </row>
    <row r="540" spans="1:8" x14ac:dyDescent="0.2">
      <c r="A540" t="str">
        <f t="shared" si="31"/>
        <v>Rebecca</v>
      </c>
      <c r="B540" t="str">
        <f t="shared" si="32"/>
        <v>Vicinanza</v>
      </c>
      <c r="C540" t="s">
        <v>2941</v>
      </c>
      <c r="D540" s="50" t="s">
        <v>2940</v>
      </c>
      <c r="E540" s="6">
        <v>45326</v>
      </c>
      <c r="F540" t="s">
        <v>2924</v>
      </c>
      <c r="H540" s="5" t="s">
        <v>504</v>
      </c>
    </row>
    <row r="541" spans="1:8" x14ac:dyDescent="0.2">
      <c r="A541" t="str">
        <f t="shared" si="31"/>
        <v>Anna</v>
      </c>
      <c r="B541" t="str">
        <f t="shared" si="32"/>
        <v>Kesti</v>
      </c>
      <c r="C541" t="s">
        <v>2943</v>
      </c>
      <c r="D541" t="s">
        <v>2942</v>
      </c>
      <c r="E541" s="6">
        <v>45326</v>
      </c>
      <c r="F541" t="s">
        <v>2924</v>
      </c>
      <c r="H541" s="5" t="s">
        <v>504</v>
      </c>
    </row>
    <row r="542" spans="1:8" x14ac:dyDescent="0.2">
      <c r="A542" t="str">
        <f t="shared" si="31"/>
        <v>Juha</v>
      </c>
      <c r="B542" t="str">
        <f t="shared" si="32"/>
        <v>Siitonen</v>
      </c>
      <c r="C542" t="s">
        <v>2945</v>
      </c>
      <c r="D542" s="50" t="s">
        <v>2944</v>
      </c>
      <c r="E542" s="6">
        <v>45326</v>
      </c>
      <c r="F542" t="s">
        <v>2924</v>
      </c>
      <c r="H542" s="5" t="s">
        <v>504</v>
      </c>
    </row>
    <row r="543" spans="1:8" x14ac:dyDescent="0.2">
      <c r="A543" t="str">
        <f t="shared" si="31"/>
        <v>K</v>
      </c>
      <c r="B543" t="str">
        <f t="shared" si="32"/>
        <v>M</v>
      </c>
      <c r="C543" t="s">
        <v>2947</v>
      </c>
      <c r="D543" s="50" t="s">
        <v>2946</v>
      </c>
      <c r="E543" s="6">
        <v>45327</v>
      </c>
      <c r="F543" t="s">
        <v>2924</v>
      </c>
      <c r="H543" s="5" t="s">
        <v>504</v>
      </c>
    </row>
    <row r="544" spans="1:8" x14ac:dyDescent="0.2">
      <c r="A544" t="str">
        <f t="shared" si="31"/>
        <v>Malin</v>
      </c>
      <c r="B544" t="str">
        <f t="shared" si="32"/>
        <v>Blomqvist</v>
      </c>
      <c r="C544" t="s">
        <v>2949</v>
      </c>
      <c r="D544" s="50" t="s">
        <v>2948</v>
      </c>
      <c r="E544" s="6">
        <v>45327</v>
      </c>
      <c r="F544" t="s">
        <v>2924</v>
      </c>
      <c r="H544" s="5" t="s">
        <v>504</v>
      </c>
    </row>
    <row r="545" spans="1:8" x14ac:dyDescent="0.2">
      <c r="A545" t="str">
        <f t="shared" si="31"/>
        <v>Eemil</v>
      </c>
      <c r="B545" t="str">
        <f t="shared" si="32"/>
        <v>Toikkanen</v>
      </c>
      <c r="C545" t="s">
        <v>2951</v>
      </c>
      <c r="D545" s="50" t="s">
        <v>2950</v>
      </c>
      <c r="E545" s="6">
        <v>45327</v>
      </c>
      <c r="F545" t="s">
        <v>2924</v>
      </c>
      <c r="H545" s="5" t="s">
        <v>504</v>
      </c>
    </row>
    <row r="546" spans="1:8" x14ac:dyDescent="0.2">
      <c r="A546" t="str">
        <f t="shared" si="31"/>
        <v>Iiris</v>
      </c>
      <c r="B546" t="str">
        <f t="shared" si="32"/>
        <v>Hakaste</v>
      </c>
      <c r="C546" t="s">
        <v>2953</v>
      </c>
      <c r="D546" s="50" t="s">
        <v>2952</v>
      </c>
      <c r="E546" s="6">
        <v>45327</v>
      </c>
      <c r="F546" t="s">
        <v>2924</v>
      </c>
      <c r="H546" s="5" t="s">
        <v>504</v>
      </c>
    </row>
    <row r="547" spans="1:8" x14ac:dyDescent="0.2">
      <c r="A547" t="str">
        <f t="shared" ref="A547:A578" si="33">IF(ISERR(FIND(" ",C547)),"",LEFT(C547,FIND(" ",C547)-1))</f>
        <v>Juhani</v>
      </c>
      <c r="B547" t="str">
        <f t="shared" ref="B547:B578" si="34">TRIM(RIGHT(SUBSTITUTE(C547," ",REPT(" ",LEN(C547))),LEN(C547)))</f>
        <v>Rapo</v>
      </c>
      <c r="C547" t="s">
        <v>2958</v>
      </c>
      <c r="D547" s="50" t="s">
        <v>2957</v>
      </c>
      <c r="E547" s="6">
        <v>45327</v>
      </c>
      <c r="F547" t="s">
        <v>2924</v>
      </c>
      <c r="H547" s="5" t="s">
        <v>504</v>
      </c>
    </row>
    <row r="548" spans="1:8" x14ac:dyDescent="0.2">
      <c r="A548" t="str">
        <f t="shared" si="33"/>
        <v>Janne</v>
      </c>
      <c r="B548" t="str">
        <f t="shared" si="34"/>
        <v>Passiniemi</v>
      </c>
      <c r="C548" t="s">
        <v>2960</v>
      </c>
      <c r="D548" s="50" t="s">
        <v>2959</v>
      </c>
      <c r="E548" s="6">
        <v>45327</v>
      </c>
      <c r="F548" t="s">
        <v>2924</v>
      </c>
      <c r="H548" s="5" t="s">
        <v>504</v>
      </c>
    </row>
    <row r="549" spans="1:8" x14ac:dyDescent="0.2">
      <c r="A549" t="str">
        <f t="shared" si="33"/>
        <v>Veera</v>
      </c>
      <c r="B549" t="str">
        <f t="shared" si="34"/>
        <v>Heijari</v>
      </c>
      <c r="C549" t="s">
        <v>2962</v>
      </c>
      <c r="D549" s="50" t="s">
        <v>2961</v>
      </c>
      <c r="E549" s="6">
        <v>45327</v>
      </c>
      <c r="F549" t="s">
        <v>2924</v>
      </c>
      <c r="H549" s="5" t="s">
        <v>504</v>
      </c>
    </row>
    <row r="550" spans="1:8" x14ac:dyDescent="0.2">
      <c r="A550" t="str">
        <f t="shared" si="33"/>
        <v>Riikka</v>
      </c>
      <c r="B550" t="str">
        <f t="shared" si="34"/>
        <v>Tervonen</v>
      </c>
      <c r="C550" t="s">
        <v>2964</v>
      </c>
      <c r="D550" s="50" t="s">
        <v>2963</v>
      </c>
      <c r="E550" s="6">
        <v>45327</v>
      </c>
      <c r="F550" t="s">
        <v>2924</v>
      </c>
      <c r="H550" s="5" t="s">
        <v>504</v>
      </c>
    </row>
    <row r="551" spans="1:8" x14ac:dyDescent="0.2">
      <c r="A551" t="str">
        <f t="shared" si="33"/>
        <v>Joona</v>
      </c>
      <c r="B551" t="str">
        <f t="shared" si="34"/>
        <v>Tikkunen</v>
      </c>
      <c r="C551" t="s">
        <v>2966</v>
      </c>
      <c r="D551" s="50" t="s">
        <v>2965</v>
      </c>
      <c r="E551" s="6">
        <v>45327</v>
      </c>
      <c r="F551" t="s">
        <v>2924</v>
      </c>
      <c r="H551" s="5" t="s">
        <v>504</v>
      </c>
    </row>
    <row r="552" spans="1:8" x14ac:dyDescent="0.2">
      <c r="A552" t="str">
        <f t="shared" si="33"/>
        <v>Kaisa</v>
      </c>
      <c r="B552" t="str">
        <f t="shared" si="34"/>
        <v>Jaakkola</v>
      </c>
      <c r="C552" t="s">
        <v>3049</v>
      </c>
      <c r="D552" s="50" t="s">
        <v>3048</v>
      </c>
      <c r="E552" s="6">
        <v>45344</v>
      </c>
      <c r="F552" t="s">
        <v>2837</v>
      </c>
      <c r="H552" s="5"/>
    </row>
    <row r="553" spans="1:8" x14ac:dyDescent="0.2">
      <c r="A553" t="str">
        <f t="shared" si="33"/>
        <v>Pessi</v>
      </c>
      <c r="B553" t="str">
        <f t="shared" si="34"/>
        <v>Virta</v>
      </c>
      <c r="C553" t="s">
        <v>3031</v>
      </c>
      <c r="D553" s="50" t="s">
        <v>3032</v>
      </c>
      <c r="E553" s="6">
        <v>45351</v>
      </c>
      <c r="F553" t="s">
        <v>3033</v>
      </c>
    </row>
    <row r="554" spans="1:8" x14ac:dyDescent="0.2">
      <c r="A554" t="str">
        <f t="shared" si="33"/>
        <v>Olli</v>
      </c>
      <c r="B554" t="str">
        <f t="shared" si="34"/>
        <v>Puolakka</v>
      </c>
      <c r="C554" t="s">
        <v>2978</v>
      </c>
      <c r="D554" s="50" t="s">
        <v>2977</v>
      </c>
      <c r="E554" s="6">
        <v>45355</v>
      </c>
      <c r="F554" t="s">
        <v>2837</v>
      </c>
    </row>
    <row r="555" spans="1:8" x14ac:dyDescent="0.2">
      <c r="A555" t="str">
        <f t="shared" si="33"/>
        <v>Kanerva</v>
      </c>
      <c r="B555" t="str">
        <f t="shared" si="34"/>
        <v>Rautila</v>
      </c>
      <c r="C555" t="s">
        <v>2988</v>
      </c>
      <c r="D555" s="50" t="s">
        <v>2987</v>
      </c>
      <c r="E555" s="6">
        <v>45357</v>
      </c>
      <c r="F555" t="s">
        <v>2837</v>
      </c>
    </row>
    <row r="556" spans="1:8" x14ac:dyDescent="0.2">
      <c r="A556" t="str">
        <f t="shared" si="33"/>
        <v/>
      </c>
      <c r="B556" t="str">
        <f t="shared" si="34"/>
        <v>Antti</v>
      </c>
      <c r="C556" t="s">
        <v>1860</v>
      </c>
      <c r="D556" s="50" t="s">
        <v>2989</v>
      </c>
      <c r="E556" s="6">
        <v>45358</v>
      </c>
      <c r="F556" t="s">
        <v>2837</v>
      </c>
    </row>
    <row r="557" spans="1:8" x14ac:dyDescent="0.2">
      <c r="A557" t="str">
        <f t="shared" si="33"/>
        <v>Jonna</v>
      </c>
      <c r="B557" t="str">
        <f t="shared" si="34"/>
        <v>Turkka</v>
      </c>
      <c r="C557" t="s">
        <v>2990</v>
      </c>
      <c r="D557" s="50" t="s">
        <v>2991</v>
      </c>
      <c r="E557" s="6">
        <v>45360</v>
      </c>
      <c r="F557" t="s">
        <v>2837</v>
      </c>
    </row>
    <row r="558" spans="1:8" x14ac:dyDescent="0.2">
      <c r="A558" t="str">
        <f t="shared" si="33"/>
        <v>Mira</v>
      </c>
      <c r="B558" t="str">
        <f t="shared" si="34"/>
        <v>Laitinen</v>
      </c>
      <c r="C558" t="s">
        <v>3017</v>
      </c>
      <c r="D558" s="50" t="s">
        <v>3018</v>
      </c>
      <c r="E558" s="6">
        <v>45386</v>
      </c>
      <c r="F558" t="s">
        <v>3014</v>
      </c>
    </row>
    <row r="559" spans="1:8" x14ac:dyDescent="0.2">
      <c r="A559" t="str">
        <f t="shared" si="33"/>
        <v>Ruth</v>
      </c>
      <c r="B559" t="str">
        <f t="shared" si="34"/>
        <v>Franco</v>
      </c>
      <c r="C559" t="s">
        <v>3020</v>
      </c>
      <c r="D559" s="50" t="s">
        <v>3019</v>
      </c>
      <c r="E559" s="6">
        <v>45386</v>
      </c>
      <c r="F559" t="s">
        <v>3014</v>
      </c>
    </row>
    <row r="560" spans="1:8" x14ac:dyDescent="0.2">
      <c r="A560" t="str">
        <f t="shared" si="33"/>
        <v>Julia</v>
      </c>
      <c r="B560" t="str">
        <f t="shared" si="34"/>
        <v>Laine</v>
      </c>
      <c r="C560" t="s">
        <v>3022</v>
      </c>
      <c r="D560" s="50" t="s">
        <v>3023</v>
      </c>
      <c r="E560" s="6">
        <v>45386</v>
      </c>
      <c r="F560" t="s">
        <v>3014</v>
      </c>
    </row>
    <row r="561" spans="1:6" x14ac:dyDescent="0.2">
      <c r="A561" t="str">
        <f t="shared" si="33"/>
        <v>Mikko</v>
      </c>
      <c r="B561" t="str">
        <f t="shared" si="34"/>
        <v>Korsulainen</v>
      </c>
      <c r="C561" t="s">
        <v>3034</v>
      </c>
      <c r="D561" s="50" t="s">
        <v>3035</v>
      </c>
      <c r="E561" s="6">
        <v>45386</v>
      </c>
      <c r="F561" t="s">
        <v>3033</v>
      </c>
    </row>
    <row r="562" spans="1:6" x14ac:dyDescent="0.2">
      <c r="A562" t="str">
        <f t="shared" si="33"/>
        <v>Mona</v>
      </c>
      <c r="B562" t="str">
        <f t="shared" si="34"/>
        <v>Virmasalo</v>
      </c>
      <c r="C562" t="s">
        <v>3024</v>
      </c>
      <c r="D562" s="50" t="s">
        <v>3025</v>
      </c>
      <c r="E562" s="6">
        <v>45387</v>
      </c>
      <c r="F562" t="s">
        <v>3014</v>
      </c>
    </row>
    <row r="563" spans="1:6" x14ac:dyDescent="0.2">
      <c r="A563" t="str">
        <f t="shared" si="33"/>
        <v>Laura</v>
      </c>
      <c r="B563" t="str">
        <f t="shared" si="34"/>
        <v>Ginström</v>
      </c>
      <c r="C563" t="s">
        <v>3027</v>
      </c>
      <c r="D563" s="50" t="s">
        <v>3026</v>
      </c>
      <c r="E563" s="6">
        <v>45388</v>
      </c>
      <c r="F563" t="s">
        <v>3014</v>
      </c>
    </row>
    <row r="564" spans="1:6" x14ac:dyDescent="0.2">
      <c r="A564" t="str">
        <f t="shared" si="33"/>
        <v>Sini</v>
      </c>
      <c r="B564" t="str">
        <f t="shared" si="34"/>
        <v>Korja</v>
      </c>
      <c r="C564" t="s">
        <v>3029</v>
      </c>
      <c r="D564" s="50" t="s">
        <v>3028</v>
      </c>
      <c r="E564" s="6">
        <v>45389</v>
      </c>
      <c r="F564" t="s">
        <v>3030</v>
      </c>
    </row>
    <row r="565" spans="1:6" x14ac:dyDescent="0.2">
      <c r="A565" t="str">
        <f t="shared" si="33"/>
        <v/>
      </c>
      <c r="B565" t="str">
        <f t="shared" si="34"/>
        <v>Mikko</v>
      </c>
      <c r="C565" t="s">
        <v>3045</v>
      </c>
      <c r="D565" s="50" t="s">
        <v>3044</v>
      </c>
      <c r="E565" s="6">
        <v>45391</v>
      </c>
      <c r="F565" t="s">
        <v>2837</v>
      </c>
    </row>
    <row r="566" spans="1:6" x14ac:dyDescent="0.2">
      <c r="A566" t="str">
        <f t="shared" si="33"/>
        <v>Mervi</v>
      </c>
      <c r="B566" t="str">
        <f t="shared" si="34"/>
        <v>Säde</v>
      </c>
      <c r="C566" t="s">
        <v>3092</v>
      </c>
      <c r="D566" s="50" t="s">
        <v>3091</v>
      </c>
      <c r="E566" s="6">
        <v>45392</v>
      </c>
      <c r="F566" t="s">
        <v>3014</v>
      </c>
    </row>
    <row r="567" spans="1:6" x14ac:dyDescent="0.2">
      <c r="A567" t="str">
        <f t="shared" si="33"/>
        <v>Eeva</v>
      </c>
      <c r="B567" t="str">
        <f t="shared" si="34"/>
        <v>Tawast</v>
      </c>
      <c r="C567" t="s">
        <v>3088</v>
      </c>
      <c r="D567" s="50" t="s">
        <v>3086</v>
      </c>
      <c r="E567" s="6">
        <v>45393</v>
      </c>
      <c r="F567" t="s">
        <v>3014</v>
      </c>
    </row>
    <row r="568" spans="1:6" x14ac:dyDescent="0.2">
      <c r="A568" t="str">
        <f t="shared" si="33"/>
        <v>Jenni</v>
      </c>
      <c r="B568" t="str">
        <f t="shared" si="34"/>
        <v>Jantunen</v>
      </c>
      <c r="C568" t="s">
        <v>3090</v>
      </c>
      <c r="D568" s="50" t="s">
        <v>3089</v>
      </c>
      <c r="E568" s="6">
        <v>45393</v>
      </c>
      <c r="F568" t="s">
        <v>3014</v>
      </c>
    </row>
    <row r="569" spans="1:6" x14ac:dyDescent="0.2">
      <c r="A569" t="str">
        <f t="shared" si="33"/>
        <v>Eero</v>
      </c>
      <c r="B569" t="str">
        <f t="shared" si="34"/>
        <v>Forss</v>
      </c>
      <c r="C569" t="s">
        <v>3047</v>
      </c>
      <c r="D569" s="50" t="s">
        <v>3046</v>
      </c>
      <c r="E569" s="6">
        <v>45395</v>
      </c>
      <c r="F569" t="s">
        <v>2837</v>
      </c>
    </row>
    <row r="570" spans="1:6" x14ac:dyDescent="0.2">
      <c r="A570" t="str">
        <f t="shared" si="33"/>
        <v>Tiina</v>
      </c>
      <c r="B570" t="str">
        <f t="shared" si="34"/>
        <v>Sokura</v>
      </c>
      <c r="C570" t="s">
        <v>3083</v>
      </c>
      <c r="D570" s="50" t="s">
        <v>3082</v>
      </c>
      <c r="E570" s="6">
        <v>45399</v>
      </c>
      <c r="F570" t="s">
        <v>3014</v>
      </c>
    </row>
    <row r="571" spans="1:6" x14ac:dyDescent="0.2">
      <c r="A571" t="str">
        <f t="shared" si="33"/>
        <v>Ulla</v>
      </c>
      <c r="B571" t="str">
        <f t="shared" si="34"/>
        <v>Oksala</v>
      </c>
      <c r="C571" t="s">
        <v>3087</v>
      </c>
      <c r="D571" s="50" t="s">
        <v>3084</v>
      </c>
      <c r="E571" s="6">
        <v>45399</v>
      </c>
      <c r="F571" t="s">
        <v>3014</v>
      </c>
    </row>
    <row r="572" spans="1:6" x14ac:dyDescent="0.2">
      <c r="A572" t="str">
        <f t="shared" si="33"/>
        <v>Kirsi</v>
      </c>
      <c r="B572" t="str">
        <f t="shared" si="34"/>
        <v>Teerikorpi</v>
      </c>
      <c r="C572" t="s">
        <v>3284</v>
      </c>
      <c r="D572" s="50" t="s">
        <v>3283</v>
      </c>
      <c r="E572" s="6">
        <v>45399</v>
      </c>
      <c r="F572" t="s">
        <v>3304</v>
      </c>
    </row>
    <row r="573" spans="1:6" x14ac:dyDescent="0.2">
      <c r="A573" t="str">
        <f t="shared" si="33"/>
        <v>Elina</v>
      </c>
      <c r="B573" t="str">
        <f t="shared" si="34"/>
        <v>Nagaeva</v>
      </c>
      <c r="C573" t="s">
        <v>3290</v>
      </c>
      <c r="D573" s="50" t="s">
        <v>3289</v>
      </c>
      <c r="E573" s="6">
        <v>45400</v>
      </c>
      <c r="F573" t="s">
        <v>3304</v>
      </c>
    </row>
    <row r="574" spans="1:6" x14ac:dyDescent="0.2">
      <c r="A574" t="str">
        <f t="shared" si="33"/>
        <v>Mari</v>
      </c>
      <c r="B574" t="str">
        <f t="shared" si="34"/>
        <v>Auresmaa</v>
      </c>
      <c r="C574" t="s">
        <v>3292</v>
      </c>
      <c r="D574" s="50" t="s">
        <v>3291</v>
      </c>
      <c r="E574" s="6">
        <v>45400</v>
      </c>
      <c r="F574" t="s">
        <v>3304</v>
      </c>
    </row>
    <row r="575" spans="1:6" x14ac:dyDescent="0.2">
      <c r="A575" t="str">
        <f t="shared" si="33"/>
        <v>Annika</v>
      </c>
      <c r="B575" t="str">
        <f t="shared" si="34"/>
        <v>Schäfer</v>
      </c>
      <c r="C575" t="s">
        <v>3294</v>
      </c>
      <c r="D575" s="50" t="s">
        <v>3293</v>
      </c>
      <c r="E575" s="6">
        <v>45400</v>
      </c>
      <c r="F575" t="s">
        <v>3304</v>
      </c>
    </row>
    <row r="576" spans="1:6" x14ac:dyDescent="0.2">
      <c r="A576" t="str">
        <f t="shared" si="33"/>
        <v>Rishi</v>
      </c>
      <c r="B576" t="str">
        <f t="shared" si="34"/>
        <v>Rishinpoika</v>
      </c>
      <c r="C576" t="s">
        <v>3296</v>
      </c>
      <c r="D576" s="50" t="s">
        <v>3295</v>
      </c>
      <c r="E576" s="6">
        <v>45400</v>
      </c>
      <c r="F576" t="s">
        <v>3304</v>
      </c>
    </row>
    <row r="577" spans="1:7" x14ac:dyDescent="0.2">
      <c r="A577" t="str">
        <f t="shared" si="33"/>
        <v>Hanna</v>
      </c>
      <c r="B577" t="str">
        <f t="shared" si="34"/>
        <v>Peltonen</v>
      </c>
      <c r="C577" t="s">
        <v>3055</v>
      </c>
      <c r="D577" s="50" t="s">
        <v>3054</v>
      </c>
      <c r="E577" s="6">
        <v>45400</v>
      </c>
      <c r="F577" t="s">
        <v>2837</v>
      </c>
    </row>
    <row r="578" spans="1:7" x14ac:dyDescent="0.2">
      <c r="A578" t="str">
        <f t="shared" si="33"/>
        <v/>
      </c>
      <c r="B578" t="str">
        <f t="shared" si="34"/>
        <v>Robert</v>
      </c>
      <c r="C578" t="s">
        <v>3056</v>
      </c>
      <c r="D578" s="50" t="s">
        <v>3057</v>
      </c>
      <c r="E578" s="6">
        <v>45400</v>
      </c>
      <c r="F578" t="s">
        <v>2837</v>
      </c>
    </row>
    <row r="579" spans="1:7" x14ac:dyDescent="0.2">
      <c r="A579" t="str">
        <f t="shared" ref="A579:A610" si="35">IF(ISERR(FIND(" ",C579)),"",LEFT(C579,FIND(" ",C579)-1))</f>
        <v>Tuire</v>
      </c>
      <c r="B579" t="str">
        <f t="shared" ref="B579:B610" si="36">TRIM(RIGHT(SUBSTITUTE(C579," ",REPT(" ",LEN(C579))),LEN(C579)))</f>
        <v>Salminen</v>
      </c>
      <c r="C579" t="s">
        <v>3288</v>
      </c>
      <c r="D579" s="50" t="s">
        <v>3287</v>
      </c>
      <c r="E579" s="6">
        <v>45400</v>
      </c>
      <c r="F579" t="s">
        <v>3304</v>
      </c>
    </row>
    <row r="580" spans="1:7" x14ac:dyDescent="0.2">
      <c r="A580" t="str">
        <f t="shared" si="35"/>
        <v>Susan</v>
      </c>
      <c r="B580" t="str">
        <f t="shared" si="36"/>
        <v>Virtanen</v>
      </c>
      <c r="C580" t="s">
        <v>3058</v>
      </c>
      <c r="D580" s="50" t="s">
        <v>3059</v>
      </c>
      <c r="E580" s="6">
        <v>45404</v>
      </c>
      <c r="F580" t="s">
        <v>2837</v>
      </c>
    </row>
    <row r="581" spans="1:7" x14ac:dyDescent="0.2">
      <c r="A581" t="str">
        <f t="shared" si="35"/>
        <v/>
      </c>
      <c r="B581" t="str">
        <f t="shared" si="36"/>
        <v>Julia</v>
      </c>
      <c r="C581" t="s">
        <v>3060</v>
      </c>
      <c r="D581" s="50" t="s">
        <v>3061</v>
      </c>
      <c r="E581" s="6">
        <v>45405</v>
      </c>
      <c r="F581" t="s">
        <v>2837</v>
      </c>
    </row>
    <row r="582" spans="1:7" x14ac:dyDescent="0.2">
      <c r="A582" t="str">
        <f t="shared" si="35"/>
        <v>Laura</v>
      </c>
      <c r="B582" t="str">
        <f t="shared" si="36"/>
        <v>Korkalo</v>
      </c>
      <c r="C582" t="s">
        <v>124</v>
      </c>
      <c r="D582" s="50" t="s">
        <v>3299</v>
      </c>
      <c r="E582" s="6">
        <v>45405</v>
      </c>
      <c r="F582" t="s">
        <v>3304</v>
      </c>
    </row>
    <row r="583" spans="1:7" x14ac:dyDescent="0.2">
      <c r="A583" t="str">
        <f t="shared" si="35"/>
        <v>Eea</v>
      </c>
      <c r="B583" t="str">
        <f t="shared" si="36"/>
        <v>Eeden</v>
      </c>
      <c r="C583" t="s">
        <v>3301</v>
      </c>
      <c r="D583" s="50" t="s">
        <v>3300</v>
      </c>
      <c r="E583" s="6">
        <v>45406</v>
      </c>
      <c r="F583" t="s">
        <v>3304</v>
      </c>
    </row>
    <row r="584" spans="1:7" x14ac:dyDescent="0.2">
      <c r="A584" t="str">
        <f t="shared" si="35"/>
        <v>Tuomo</v>
      </c>
      <c r="B584" t="str">
        <f t="shared" si="36"/>
        <v>Kamula</v>
      </c>
      <c r="C584" t="s">
        <v>3064</v>
      </c>
      <c r="D584" s="50" t="s">
        <v>3065</v>
      </c>
      <c r="E584" s="6">
        <v>45407</v>
      </c>
      <c r="F584" t="s">
        <v>2837</v>
      </c>
    </row>
    <row r="585" spans="1:7" x14ac:dyDescent="0.2">
      <c r="A585" t="str">
        <f t="shared" si="35"/>
        <v>Ora</v>
      </c>
      <c r="B585" t="str">
        <f t="shared" si="36"/>
        <v>Julkunen</v>
      </c>
      <c r="C585" t="s">
        <v>3076</v>
      </c>
      <c r="D585" s="50"/>
      <c r="E585" s="6">
        <v>45408</v>
      </c>
      <c r="F585" t="s">
        <v>3014</v>
      </c>
      <c r="G585" t="s">
        <v>3249</v>
      </c>
    </row>
    <row r="586" spans="1:7" x14ac:dyDescent="0.2">
      <c r="A586" t="str">
        <f t="shared" si="35"/>
        <v>Leena</v>
      </c>
      <c r="B586" t="str">
        <f t="shared" si="36"/>
        <v>Parikka</v>
      </c>
      <c r="C586" t="s">
        <v>3303</v>
      </c>
      <c r="D586" s="50" t="s">
        <v>3302</v>
      </c>
      <c r="E586" s="6">
        <v>45408</v>
      </c>
      <c r="F586" t="s">
        <v>3304</v>
      </c>
    </row>
    <row r="587" spans="1:7" x14ac:dyDescent="0.2">
      <c r="A587" t="str">
        <f t="shared" si="35"/>
        <v>Laura</v>
      </c>
      <c r="B587" t="str">
        <f t="shared" si="36"/>
        <v>Uotinen</v>
      </c>
      <c r="C587" t="s">
        <v>3306</v>
      </c>
      <c r="D587" s="50" t="s">
        <v>3305</v>
      </c>
      <c r="E587" s="6">
        <v>45408</v>
      </c>
      <c r="F587" t="s">
        <v>3304</v>
      </c>
    </row>
    <row r="588" spans="1:7" x14ac:dyDescent="0.2">
      <c r="A588" t="str">
        <f t="shared" si="35"/>
        <v>Hämärä</v>
      </c>
      <c r="B588" t="str">
        <f t="shared" si="36"/>
        <v>Möttönen</v>
      </c>
      <c r="C588" t="s">
        <v>3307</v>
      </c>
      <c r="D588" s="50" t="s">
        <v>3308</v>
      </c>
      <c r="E588" s="6">
        <v>45408</v>
      </c>
      <c r="F588" t="s">
        <v>3304</v>
      </c>
    </row>
    <row r="589" spans="1:7" x14ac:dyDescent="0.2">
      <c r="A589" t="str">
        <f t="shared" si="35"/>
        <v>Kati</v>
      </c>
      <c r="B589" t="str">
        <f t="shared" si="36"/>
        <v>Karjanmaa</v>
      </c>
      <c r="C589" t="s">
        <v>3310</v>
      </c>
      <c r="D589" s="50" t="s">
        <v>3311</v>
      </c>
      <c r="E589" s="6">
        <v>45409</v>
      </c>
      <c r="F589" t="s">
        <v>3304</v>
      </c>
    </row>
    <row r="590" spans="1:7" x14ac:dyDescent="0.2">
      <c r="A590" t="str">
        <f t="shared" si="35"/>
        <v>Esko</v>
      </c>
      <c r="B590" t="str">
        <f t="shared" si="36"/>
        <v>Suomalainen</v>
      </c>
      <c r="C590" t="s">
        <v>3313</v>
      </c>
      <c r="D590" s="50" t="s">
        <v>3312</v>
      </c>
      <c r="E590" s="6">
        <v>45409</v>
      </c>
      <c r="F590" t="s">
        <v>3304</v>
      </c>
    </row>
    <row r="591" spans="1:7" x14ac:dyDescent="0.2">
      <c r="A591" t="str">
        <f t="shared" si="35"/>
        <v/>
      </c>
      <c r="B591" t="str">
        <f t="shared" si="36"/>
        <v>Katja</v>
      </c>
      <c r="C591" t="s">
        <v>3066</v>
      </c>
      <c r="D591" s="50" t="s">
        <v>3067</v>
      </c>
      <c r="E591" s="6">
        <v>45409</v>
      </c>
      <c r="F591" t="s">
        <v>2837</v>
      </c>
    </row>
    <row r="592" spans="1:7" x14ac:dyDescent="0.2">
      <c r="A592" t="str">
        <f t="shared" si="35"/>
        <v>Martti</v>
      </c>
      <c r="B592" t="str">
        <f t="shared" si="36"/>
        <v>Vannas</v>
      </c>
      <c r="C592" t="s">
        <v>3080</v>
      </c>
      <c r="D592" s="50" t="s">
        <v>3079</v>
      </c>
      <c r="E592" s="6">
        <v>45409</v>
      </c>
      <c r="F592" t="s">
        <v>3014</v>
      </c>
    </row>
    <row r="593" spans="1:6" x14ac:dyDescent="0.2">
      <c r="A593" t="str">
        <f t="shared" si="35"/>
        <v>Sasu</v>
      </c>
      <c r="B593" t="str">
        <f t="shared" si="36"/>
        <v>Kukkonen</v>
      </c>
      <c r="C593" t="s">
        <v>3315</v>
      </c>
      <c r="D593" s="50" t="s">
        <v>3314</v>
      </c>
      <c r="E593" s="6">
        <v>45410</v>
      </c>
      <c r="F593" t="s">
        <v>3304</v>
      </c>
    </row>
    <row r="594" spans="1:6" x14ac:dyDescent="0.2">
      <c r="A594" t="str">
        <f t="shared" si="35"/>
        <v>Tuire</v>
      </c>
      <c r="B594" t="str">
        <f t="shared" si="36"/>
        <v>Koskinen</v>
      </c>
      <c r="C594" t="s">
        <v>3317</v>
      </c>
      <c r="D594" s="50" t="s">
        <v>3316</v>
      </c>
      <c r="E594" s="6">
        <v>45410</v>
      </c>
      <c r="F594" t="s">
        <v>3304</v>
      </c>
    </row>
    <row r="595" spans="1:6" x14ac:dyDescent="0.2">
      <c r="A595" t="str">
        <f t="shared" si="35"/>
        <v>P</v>
      </c>
      <c r="B595" t="str">
        <f t="shared" si="36"/>
        <v>I</v>
      </c>
      <c r="C595" t="s">
        <v>3553</v>
      </c>
      <c r="D595" s="50"/>
      <c r="E595" s="6">
        <v>45410</v>
      </c>
      <c r="F595" t="s">
        <v>3014</v>
      </c>
    </row>
    <row r="596" spans="1:6" x14ac:dyDescent="0.2">
      <c r="A596" t="str">
        <f t="shared" si="35"/>
        <v>Miikka</v>
      </c>
      <c r="B596" t="str">
        <f t="shared" si="36"/>
        <v>Peuravirta</v>
      </c>
      <c r="C596" t="s">
        <v>3319</v>
      </c>
      <c r="D596" s="50" t="s">
        <v>3318</v>
      </c>
      <c r="E596" s="6">
        <v>45410</v>
      </c>
      <c r="F596" t="s">
        <v>3304</v>
      </c>
    </row>
    <row r="597" spans="1:6" x14ac:dyDescent="0.2">
      <c r="A597" t="str">
        <f t="shared" si="35"/>
        <v>Veera</v>
      </c>
      <c r="B597" t="str">
        <f t="shared" si="36"/>
        <v>Ruokojärvi</v>
      </c>
      <c r="C597" t="s">
        <v>3323</v>
      </c>
      <c r="D597" s="50" t="s">
        <v>3322</v>
      </c>
      <c r="E597" s="6">
        <v>45411</v>
      </c>
      <c r="F597" t="s">
        <v>3304</v>
      </c>
    </row>
    <row r="598" spans="1:6" x14ac:dyDescent="0.2">
      <c r="A598" t="str">
        <f t="shared" si="35"/>
        <v>Frida</v>
      </c>
      <c r="B598" t="str">
        <f t="shared" si="36"/>
        <v>Gullichsen</v>
      </c>
      <c r="C598" t="s">
        <v>3325</v>
      </c>
      <c r="D598" s="50" t="s">
        <v>3324</v>
      </c>
      <c r="E598" s="6">
        <v>45411</v>
      </c>
      <c r="F598" t="s">
        <v>3304</v>
      </c>
    </row>
    <row r="599" spans="1:6" x14ac:dyDescent="0.2">
      <c r="A599" t="str">
        <f t="shared" si="35"/>
        <v>Lille</v>
      </c>
      <c r="B599" t="str">
        <f t="shared" si="36"/>
        <v>Santanen</v>
      </c>
      <c r="C599" t="s">
        <v>3327</v>
      </c>
      <c r="D599" s="50" t="s">
        <v>3326</v>
      </c>
      <c r="E599" s="6">
        <v>45411</v>
      </c>
      <c r="F599" t="s">
        <v>3304</v>
      </c>
    </row>
    <row r="600" spans="1:6" x14ac:dyDescent="0.2">
      <c r="A600" t="str">
        <f t="shared" si="35"/>
        <v>Ukko-Pekka</v>
      </c>
      <c r="B600" t="str">
        <f t="shared" si="36"/>
        <v>Itäpelto</v>
      </c>
      <c r="C600" t="s">
        <v>3329</v>
      </c>
      <c r="D600" s="50" t="s">
        <v>3328</v>
      </c>
      <c r="E600" s="6">
        <v>45411</v>
      </c>
      <c r="F600" t="s">
        <v>3304</v>
      </c>
    </row>
    <row r="601" spans="1:6" x14ac:dyDescent="0.2">
      <c r="A601" t="str">
        <f t="shared" si="35"/>
        <v>Tuukka</v>
      </c>
      <c r="B601" t="str">
        <f t="shared" si="36"/>
        <v>Pitkänen</v>
      </c>
      <c r="C601" t="s">
        <v>3331</v>
      </c>
      <c r="D601" s="50" t="s">
        <v>3330</v>
      </c>
      <c r="E601" s="6">
        <v>45411</v>
      </c>
      <c r="F601" t="s">
        <v>3304</v>
      </c>
    </row>
    <row r="602" spans="1:6" x14ac:dyDescent="0.2">
      <c r="A602" t="str">
        <f t="shared" si="35"/>
        <v>Sami</v>
      </c>
      <c r="B602" t="str">
        <f t="shared" si="36"/>
        <v>Tallberg</v>
      </c>
      <c r="C602" t="s">
        <v>3333</v>
      </c>
      <c r="D602" s="50" t="s">
        <v>3332</v>
      </c>
      <c r="E602" s="6">
        <v>45411</v>
      </c>
      <c r="F602" t="s">
        <v>3304</v>
      </c>
    </row>
    <row r="603" spans="1:6" x14ac:dyDescent="0.2">
      <c r="A603" t="str">
        <f t="shared" si="35"/>
        <v>Jenni</v>
      </c>
      <c r="B603" t="str">
        <f t="shared" si="36"/>
        <v>Juutinen</v>
      </c>
      <c r="C603" t="s">
        <v>3063</v>
      </c>
      <c r="D603" s="50" t="s">
        <v>3062</v>
      </c>
      <c r="E603" s="6">
        <v>45411</v>
      </c>
      <c r="F603" t="s">
        <v>2837</v>
      </c>
    </row>
    <row r="604" spans="1:6" x14ac:dyDescent="0.2">
      <c r="A604" t="str">
        <f t="shared" si="35"/>
        <v>Jonna</v>
      </c>
      <c r="B604" t="str">
        <f t="shared" si="36"/>
        <v>Karimo</v>
      </c>
      <c r="C604" t="s">
        <v>3078</v>
      </c>
      <c r="D604" s="50" t="s">
        <v>3077</v>
      </c>
      <c r="E604" s="6">
        <v>45411</v>
      </c>
      <c r="F604" t="s">
        <v>3014</v>
      </c>
    </row>
    <row r="605" spans="1:6" x14ac:dyDescent="0.2">
      <c r="A605" t="str">
        <f t="shared" si="35"/>
        <v>Jenni</v>
      </c>
      <c r="B605" t="str">
        <f t="shared" si="36"/>
        <v>Montonen</v>
      </c>
      <c r="C605" t="s">
        <v>3097</v>
      </c>
      <c r="D605" s="50" t="s">
        <v>3096</v>
      </c>
      <c r="E605" s="6">
        <v>45418</v>
      </c>
      <c r="F605" t="s">
        <v>3134</v>
      </c>
    </row>
    <row r="606" spans="1:6" x14ac:dyDescent="0.2">
      <c r="A606" t="str">
        <f t="shared" si="35"/>
        <v>Maria</v>
      </c>
      <c r="B606" t="str">
        <f t="shared" si="36"/>
        <v>Kovanen</v>
      </c>
      <c r="C606" t="s">
        <v>3099</v>
      </c>
      <c r="D606" s="50" t="s">
        <v>3098</v>
      </c>
      <c r="E606" s="6">
        <v>45418</v>
      </c>
      <c r="F606" t="s">
        <v>3134</v>
      </c>
    </row>
    <row r="607" spans="1:6" x14ac:dyDescent="0.2">
      <c r="A607" t="str">
        <f t="shared" si="35"/>
        <v>Heini</v>
      </c>
      <c r="B607" t="str">
        <f t="shared" si="36"/>
        <v>Lindfors</v>
      </c>
      <c r="C607" t="s">
        <v>3101</v>
      </c>
      <c r="D607" s="50" t="s">
        <v>3100</v>
      </c>
      <c r="E607" s="6">
        <v>45419</v>
      </c>
      <c r="F607" t="s">
        <v>3134</v>
      </c>
    </row>
    <row r="608" spans="1:6" x14ac:dyDescent="0.2">
      <c r="A608" t="str">
        <f t="shared" si="35"/>
        <v>Riikka</v>
      </c>
      <c r="B608" t="str">
        <f t="shared" si="36"/>
        <v>Nordenswan</v>
      </c>
      <c r="C608" t="s">
        <v>3138</v>
      </c>
      <c r="D608" s="50" t="s">
        <v>3137</v>
      </c>
      <c r="E608" s="6">
        <v>45420</v>
      </c>
      <c r="F608" t="s">
        <v>2837</v>
      </c>
    </row>
    <row r="609" spans="1:6" x14ac:dyDescent="0.2">
      <c r="A609" t="str">
        <f t="shared" si="35"/>
        <v>Mikko</v>
      </c>
      <c r="B609" t="str">
        <f t="shared" si="36"/>
        <v>Neuvo</v>
      </c>
      <c r="C609" t="s">
        <v>3103</v>
      </c>
      <c r="D609" s="50" t="s">
        <v>3102</v>
      </c>
      <c r="E609" s="6">
        <v>45420</v>
      </c>
      <c r="F609" t="s">
        <v>3134</v>
      </c>
    </row>
    <row r="610" spans="1:6" x14ac:dyDescent="0.2">
      <c r="A610" t="str">
        <f t="shared" si="35"/>
        <v>Miia</v>
      </c>
      <c r="B610" t="str">
        <f t="shared" si="36"/>
        <v>Karppinen</v>
      </c>
      <c r="C610" t="s">
        <v>3105</v>
      </c>
      <c r="D610" s="50" t="s">
        <v>3104</v>
      </c>
      <c r="E610" s="6">
        <v>45420</v>
      </c>
      <c r="F610" t="s">
        <v>3134</v>
      </c>
    </row>
    <row r="611" spans="1:6" x14ac:dyDescent="0.2">
      <c r="A611" t="str">
        <f t="shared" ref="A611:A632" si="37">IF(ISERR(FIND(" ",C611)),"",LEFT(C611,FIND(" ",C611)-1))</f>
        <v>Merja</v>
      </c>
      <c r="B611" t="str">
        <f t="shared" ref="B611:B632" si="38">TRIM(RIGHT(SUBSTITUTE(C611," ",REPT(" ",LEN(C611))),LEN(C611)))</f>
        <v>Porttikivi</v>
      </c>
      <c r="C611" t="s">
        <v>3106</v>
      </c>
      <c r="D611" s="50" t="s">
        <v>3107</v>
      </c>
      <c r="E611" s="6">
        <v>45420</v>
      </c>
      <c r="F611" t="s">
        <v>3134</v>
      </c>
    </row>
    <row r="612" spans="1:6" x14ac:dyDescent="0.2">
      <c r="A612" t="str">
        <f t="shared" si="37"/>
        <v>Sina</v>
      </c>
      <c r="B612" t="str">
        <f t="shared" si="38"/>
        <v>Virtanen</v>
      </c>
      <c r="C612" t="s">
        <v>3108</v>
      </c>
      <c r="D612" s="50" t="s">
        <v>3109</v>
      </c>
      <c r="E612" s="6">
        <v>45420</v>
      </c>
      <c r="F612" t="s">
        <v>3134</v>
      </c>
    </row>
    <row r="613" spans="1:6" x14ac:dyDescent="0.2">
      <c r="A613" t="str">
        <f t="shared" si="37"/>
        <v>Juhani</v>
      </c>
      <c r="B613" t="str">
        <f t="shared" si="38"/>
        <v>Kettunen</v>
      </c>
      <c r="C613" t="s">
        <v>3110</v>
      </c>
      <c r="D613" s="50" t="s">
        <v>3111</v>
      </c>
      <c r="E613" s="6">
        <v>45421</v>
      </c>
      <c r="F613" t="s">
        <v>3134</v>
      </c>
    </row>
    <row r="614" spans="1:6" x14ac:dyDescent="0.2">
      <c r="A614" t="str">
        <f t="shared" si="37"/>
        <v>Heidi</v>
      </c>
      <c r="B614" t="str">
        <f t="shared" si="38"/>
        <v>Hänninen</v>
      </c>
      <c r="C614" t="s">
        <v>3113</v>
      </c>
      <c r="D614" s="50" t="s">
        <v>3112</v>
      </c>
      <c r="E614" s="6">
        <v>45422</v>
      </c>
      <c r="F614" t="s">
        <v>3134</v>
      </c>
    </row>
    <row r="615" spans="1:6" x14ac:dyDescent="0.2">
      <c r="A615" t="str">
        <f t="shared" si="37"/>
        <v>Aapo</v>
      </c>
      <c r="B615" t="str">
        <f t="shared" si="38"/>
        <v>Leinonen</v>
      </c>
      <c r="C615" t="s">
        <v>3114</v>
      </c>
      <c r="D615" s="50" t="s">
        <v>3115</v>
      </c>
      <c r="E615" s="6">
        <v>45422</v>
      </c>
      <c r="F615" t="s">
        <v>3134</v>
      </c>
    </row>
    <row r="616" spans="1:6" x14ac:dyDescent="0.2">
      <c r="A616" t="str">
        <f t="shared" si="37"/>
        <v>Essi</v>
      </c>
      <c r="B616" t="str">
        <f t="shared" si="38"/>
        <v>Pulkkinen</v>
      </c>
      <c r="C616" t="s">
        <v>3117</v>
      </c>
      <c r="D616" s="50" t="s">
        <v>3116</v>
      </c>
      <c r="E616" s="6">
        <v>45422</v>
      </c>
      <c r="F616" t="s">
        <v>3134</v>
      </c>
    </row>
    <row r="617" spans="1:6" x14ac:dyDescent="0.2">
      <c r="A617" t="str">
        <f t="shared" si="37"/>
        <v>Ari</v>
      </c>
      <c r="B617" t="str">
        <f t="shared" si="38"/>
        <v>Suomalainen</v>
      </c>
      <c r="C617" t="s">
        <v>3119</v>
      </c>
      <c r="D617" s="50" t="s">
        <v>3118</v>
      </c>
      <c r="E617" s="6">
        <v>45422</v>
      </c>
      <c r="F617" t="s">
        <v>3134</v>
      </c>
    </row>
    <row r="618" spans="1:6" x14ac:dyDescent="0.2">
      <c r="A618" t="str">
        <f t="shared" si="37"/>
        <v>Satu</v>
      </c>
      <c r="B618" t="str">
        <f t="shared" si="38"/>
        <v>Mattila</v>
      </c>
      <c r="C618" t="s">
        <v>3120</v>
      </c>
      <c r="D618" s="50" t="s">
        <v>3121</v>
      </c>
      <c r="E618" s="6">
        <v>45422</v>
      </c>
      <c r="F618" t="s">
        <v>3134</v>
      </c>
    </row>
    <row r="619" spans="1:6" x14ac:dyDescent="0.2">
      <c r="A619" t="str">
        <f t="shared" si="37"/>
        <v>JP</v>
      </c>
      <c r="B619" t="str">
        <f t="shared" si="38"/>
        <v>Jääskeläinen</v>
      </c>
      <c r="C619" t="s">
        <v>3136</v>
      </c>
      <c r="D619" s="50" t="s">
        <v>3135</v>
      </c>
      <c r="E619" s="6">
        <v>45422</v>
      </c>
      <c r="F619" t="s">
        <v>2837</v>
      </c>
    </row>
    <row r="620" spans="1:6" x14ac:dyDescent="0.2">
      <c r="A620" t="str">
        <f t="shared" si="37"/>
        <v>Mikko</v>
      </c>
      <c r="B620" t="str">
        <f t="shared" si="38"/>
        <v>Markkinen</v>
      </c>
      <c r="C620" t="s">
        <v>3122</v>
      </c>
      <c r="D620" s="50" t="s">
        <v>3123</v>
      </c>
      <c r="E620" s="6">
        <v>45423</v>
      </c>
      <c r="F620" t="s">
        <v>3134</v>
      </c>
    </row>
    <row r="621" spans="1:6" x14ac:dyDescent="0.2">
      <c r="A621" t="str">
        <f t="shared" si="37"/>
        <v>Alexandra</v>
      </c>
      <c r="B621" t="str">
        <f t="shared" si="38"/>
        <v>Borisova</v>
      </c>
      <c r="C621" t="s">
        <v>3124</v>
      </c>
      <c r="D621" s="50" t="s">
        <v>3125</v>
      </c>
      <c r="E621" s="6">
        <v>45423</v>
      </c>
      <c r="F621" t="s">
        <v>3134</v>
      </c>
    </row>
    <row r="622" spans="1:6" x14ac:dyDescent="0.2">
      <c r="A622" t="str">
        <f t="shared" si="37"/>
        <v>Tatu</v>
      </c>
      <c r="B622" t="str">
        <f t="shared" si="38"/>
        <v>Hiltunen</v>
      </c>
      <c r="C622" t="s">
        <v>3126</v>
      </c>
      <c r="D622" s="50" t="s">
        <v>3127</v>
      </c>
      <c r="E622" s="6">
        <v>45423</v>
      </c>
      <c r="F622" t="s">
        <v>3134</v>
      </c>
    </row>
    <row r="623" spans="1:6" x14ac:dyDescent="0.2">
      <c r="A623" t="str">
        <f t="shared" si="37"/>
        <v>Jaakko</v>
      </c>
      <c r="B623" t="str">
        <f t="shared" si="38"/>
        <v>Vallivaara</v>
      </c>
      <c r="C623" t="s">
        <v>3128</v>
      </c>
      <c r="D623" s="50" t="s">
        <v>3129</v>
      </c>
      <c r="E623" s="6">
        <v>45423</v>
      </c>
      <c r="F623" t="s">
        <v>3134</v>
      </c>
    </row>
    <row r="624" spans="1:6" x14ac:dyDescent="0.2">
      <c r="A624" t="str">
        <f t="shared" si="37"/>
        <v>Max</v>
      </c>
      <c r="B624" t="str">
        <f t="shared" si="38"/>
        <v>Sainio</v>
      </c>
      <c r="C624" t="s">
        <v>3130</v>
      </c>
      <c r="D624" s="50" t="s">
        <v>3131</v>
      </c>
      <c r="E624" s="6">
        <v>45423</v>
      </c>
      <c r="F624" t="s">
        <v>3134</v>
      </c>
    </row>
    <row r="625" spans="1:6" x14ac:dyDescent="0.2">
      <c r="A625" t="str">
        <f t="shared" si="37"/>
        <v>Emma</v>
      </c>
      <c r="B625" t="str">
        <f t="shared" si="38"/>
        <v>Knoblock</v>
      </c>
      <c r="C625" t="s">
        <v>3132</v>
      </c>
      <c r="D625" s="50" t="s">
        <v>3133</v>
      </c>
      <c r="E625" s="6">
        <v>45423</v>
      </c>
      <c r="F625" t="s">
        <v>3134</v>
      </c>
    </row>
    <row r="626" spans="1:6" x14ac:dyDescent="0.2">
      <c r="A626" t="str">
        <f t="shared" si="37"/>
        <v>Tarja</v>
      </c>
      <c r="B626" t="str">
        <f t="shared" si="38"/>
        <v>Nieminen</v>
      </c>
      <c r="C626" t="s">
        <v>3142</v>
      </c>
      <c r="D626" s="50" t="s">
        <v>3185</v>
      </c>
      <c r="E626" s="6">
        <v>45430</v>
      </c>
      <c r="F626" t="s">
        <v>2837</v>
      </c>
    </row>
    <row r="627" spans="1:6" x14ac:dyDescent="0.2">
      <c r="A627" t="str">
        <f t="shared" si="37"/>
        <v>A</v>
      </c>
      <c r="B627" t="str">
        <f t="shared" si="38"/>
        <v>Ruhanen</v>
      </c>
      <c r="C627" t="s">
        <v>3144</v>
      </c>
      <c r="D627" s="50" t="s">
        <v>3143</v>
      </c>
      <c r="E627" s="6">
        <v>45428</v>
      </c>
      <c r="F627" t="s">
        <v>2837</v>
      </c>
    </row>
    <row r="628" spans="1:6" x14ac:dyDescent="0.2">
      <c r="A628" t="str">
        <f t="shared" si="37"/>
        <v>Jesse</v>
      </c>
      <c r="B628" t="str">
        <f t="shared" si="38"/>
        <v>Pietilä</v>
      </c>
      <c r="C628" t="s">
        <v>3146</v>
      </c>
      <c r="D628" s="50" t="s">
        <v>3145</v>
      </c>
      <c r="E628" s="6">
        <v>45429</v>
      </c>
      <c r="F628" t="s">
        <v>3147</v>
      </c>
    </row>
    <row r="629" spans="1:6" x14ac:dyDescent="0.2">
      <c r="A629" t="str">
        <f t="shared" si="37"/>
        <v>Anne</v>
      </c>
      <c r="B629" t="str">
        <f t="shared" si="38"/>
        <v>Kurkinen</v>
      </c>
      <c r="C629" t="s">
        <v>3153</v>
      </c>
      <c r="D629" s="50" t="s">
        <v>3152</v>
      </c>
      <c r="E629" s="6">
        <v>45435</v>
      </c>
      <c r="F629" t="s">
        <v>3014</v>
      </c>
    </row>
    <row r="630" spans="1:6" x14ac:dyDescent="0.2">
      <c r="A630" t="str">
        <f t="shared" si="37"/>
        <v>Tomi</v>
      </c>
      <c r="B630" t="str">
        <f t="shared" si="38"/>
        <v>Husso</v>
      </c>
      <c r="C630" t="s">
        <v>3157</v>
      </c>
      <c r="D630" s="50" t="s">
        <v>3154</v>
      </c>
      <c r="E630" s="6">
        <v>45434</v>
      </c>
      <c r="F630" t="s">
        <v>3147</v>
      </c>
    </row>
    <row r="631" spans="1:6" x14ac:dyDescent="0.2">
      <c r="A631" t="str">
        <f t="shared" si="37"/>
        <v>Harri</v>
      </c>
      <c r="B631" t="str">
        <f t="shared" si="38"/>
        <v>Pikka</v>
      </c>
      <c r="C631" t="s">
        <v>3158</v>
      </c>
      <c r="D631" s="50" t="s">
        <v>3155</v>
      </c>
      <c r="E631" s="6">
        <v>45434</v>
      </c>
      <c r="F631" t="s">
        <v>3147</v>
      </c>
    </row>
    <row r="632" spans="1:6" x14ac:dyDescent="0.2">
      <c r="A632" t="str">
        <f t="shared" si="37"/>
        <v>Marko</v>
      </c>
      <c r="B632" t="str">
        <f t="shared" si="38"/>
        <v>Ruti</v>
      </c>
      <c r="C632" t="s">
        <v>2833</v>
      </c>
      <c r="D632" s="50" t="s">
        <v>3156</v>
      </c>
      <c r="E632" s="6">
        <v>45435</v>
      </c>
      <c r="F632" t="s">
        <v>3147</v>
      </c>
    </row>
    <row r="633" spans="1:6" x14ac:dyDescent="0.2">
      <c r="A633" t="str">
        <f t="shared" ref="A633:A649" si="39">IF(ISERR(FIND(" ",C633)),"",LEFT(C633,FIND(" ",C633)-1))</f>
        <v>Belinda</v>
      </c>
      <c r="B633" t="str">
        <f t="shared" ref="B633:B649" si="40">TRIM(RIGHT(SUBSTITUTE(C633," ",REPT(" ",LEN(C633))),LEN(C633)))</f>
        <v>Nieminen</v>
      </c>
      <c r="C633" t="s">
        <v>3188</v>
      </c>
      <c r="D633" s="50" t="s">
        <v>3189</v>
      </c>
      <c r="E633" s="6">
        <v>45438</v>
      </c>
      <c r="F633" t="s">
        <v>2837</v>
      </c>
    </row>
    <row r="634" spans="1:6" x14ac:dyDescent="0.2">
      <c r="A634" t="str">
        <f t="shared" si="39"/>
        <v>Ari</v>
      </c>
      <c r="B634" t="str">
        <f t="shared" si="40"/>
        <v>Lahti</v>
      </c>
      <c r="C634" t="s">
        <v>3187</v>
      </c>
      <c r="D634" s="50" t="s">
        <v>3186</v>
      </c>
      <c r="E634" s="6">
        <v>45439</v>
      </c>
      <c r="F634" t="s">
        <v>2837</v>
      </c>
    </row>
    <row r="635" spans="1:6" x14ac:dyDescent="0.2">
      <c r="A635" t="str">
        <f t="shared" si="39"/>
        <v/>
      </c>
      <c r="B635" t="str">
        <f t="shared" si="40"/>
        <v>Hama</v>
      </c>
      <c r="C635" t="s">
        <v>3181</v>
      </c>
      <c r="D635" s="50" t="s">
        <v>3182</v>
      </c>
      <c r="E635" s="6">
        <v>45443</v>
      </c>
      <c r="F635" t="s">
        <v>2837</v>
      </c>
    </row>
    <row r="636" spans="1:6" x14ac:dyDescent="0.2">
      <c r="A636" t="str">
        <f t="shared" si="39"/>
        <v>Timo</v>
      </c>
      <c r="B636" t="str">
        <f t="shared" si="40"/>
        <v>Valli</v>
      </c>
      <c r="C636" t="s">
        <v>3184</v>
      </c>
      <c r="D636" s="50" t="s">
        <v>3183</v>
      </c>
      <c r="E636" s="6">
        <v>45444</v>
      </c>
      <c r="F636" t="s">
        <v>2837</v>
      </c>
    </row>
    <row r="637" spans="1:6" x14ac:dyDescent="0.2">
      <c r="A637" t="str">
        <f t="shared" si="39"/>
        <v>Juha</v>
      </c>
      <c r="B637" t="str">
        <f t="shared" si="40"/>
        <v>Mikkonen</v>
      </c>
      <c r="C637" t="s">
        <v>929</v>
      </c>
      <c r="D637" s="50" t="s">
        <v>3190</v>
      </c>
      <c r="E637" s="6">
        <v>45446</v>
      </c>
      <c r="F637" t="s">
        <v>2837</v>
      </c>
    </row>
    <row r="638" spans="1:6" x14ac:dyDescent="0.2">
      <c r="A638" t="str">
        <f t="shared" si="39"/>
        <v>Sampo</v>
      </c>
      <c r="B638" t="str">
        <f t="shared" si="40"/>
        <v>Hyvärinen</v>
      </c>
      <c r="C638" t="s">
        <v>3192</v>
      </c>
      <c r="D638" s="50" t="s">
        <v>3193</v>
      </c>
      <c r="E638" s="6">
        <v>45447</v>
      </c>
      <c r="F638" t="s">
        <v>2837</v>
      </c>
    </row>
    <row r="639" spans="1:6" x14ac:dyDescent="0.2">
      <c r="A639" t="str">
        <f t="shared" si="39"/>
        <v>Virve</v>
      </c>
      <c r="B639" t="str">
        <f t="shared" si="40"/>
        <v>Larimo</v>
      </c>
      <c r="C639" t="s">
        <v>3194</v>
      </c>
      <c r="D639" s="50" t="s">
        <v>3195</v>
      </c>
      <c r="E639" s="6">
        <v>45449</v>
      </c>
      <c r="F639" t="s">
        <v>2837</v>
      </c>
    </row>
    <row r="640" spans="1:6" x14ac:dyDescent="0.2">
      <c r="A640" t="str">
        <f t="shared" si="39"/>
        <v>Helmi</v>
      </c>
      <c r="B640" t="str">
        <f t="shared" si="40"/>
        <v>Lassila</v>
      </c>
      <c r="C640" t="s">
        <v>3196</v>
      </c>
      <c r="D640" s="50" t="s">
        <v>3197</v>
      </c>
      <c r="E640" s="6">
        <v>45455</v>
      </c>
      <c r="F640" t="s">
        <v>2837</v>
      </c>
    </row>
    <row r="641" spans="1:7" x14ac:dyDescent="0.2">
      <c r="A641" t="str">
        <f t="shared" si="39"/>
        <v>Iiris</v>
      </c>
      <c r="B641" t="str">
        <f t="shared" si="40"/>
        <v>Koskinen</v>
      </c>
      <c r="C641" t="s">
        <v>3198</v>
      </c>
      <c r="D641" s="50" t="s">
        <v>3199</v>
      </c>
      <c r="E641" s="6">
        <v>45456</v>
      </c>
      <c r="F641" t="s">
        <v>2837</v>
      </c>
    </row>
    <row r="642" spans="1:7" x14ac:dyDescent="0.2">
      <c r="A642" t="str">
        <f t="shared" si="39"/>
        <v>Karita</v>
      </c>
      <c r="B642" t="str">
        <f t="shared" si="40"/>
        <v>Tolvanen</v>
      </c>
      <c r="C642" t="s">
        <v>3200</v>
      </c>
      <c r="D642" s="50" t="s">
        <v>3201</v>
      </c>
      <c r="E642" s="6">
        <v>45463</v>
      </c>
      <c r="F642" t="s">
        <v>2837</v>
      </c>
    </row>
    <row r="643" spans="1:7" x14ac:dyDescent="0.2">
      <c r="A643" t="str">
        <f t="shared" si="39"/>
        <v>Riikka</v>
      </c>
      <c r="B643" t="str">
        <f t="shared" si="40"/>
        <v>Pöyhönen</v>
      </c>
      <c r="C643" t="s">
        <v>3202</v>
      </c>
      <c r="D643" s="50" t="s">
        <v>3203</v>
      </c>
      <c r="E643" s="6">
        <v>45463</v>
      </c>
      <c r="F643" t="s">
        <v>2837</v>
      </c>
    </row>
    <row r="644" spans="1:7" x14ac:dyDescent="0.2">
      <c r="A644" t="str">
        <f t="shared" si="39"/>
        <v>Mika</v>
      </c>
      <c r="B644" t="str">
        <f t="shared" si="40"/>
        <v>Kärki</v>
      </c>
      <c r="C644" t="s">
        <v>3204</v>
      </c>
      <c r="D644" s="50" t="s">
        <v>3205</v>
      </c>
      <c r="E644" s="6">
        <v>45467</v>
      </c>
      <c r="F644" t="s">
        <v>2837</v>
      </c>
    </row>
    <row r="645" spans="1:7" x14ac:dyDescent="0.2">
      <c r="A645" t="str">
        <f t="shared" si="39"/>
        <v>Helena</v>
      </c>
      <c r="B645" t="str">
        <f t="shared" si="40"/>
        <v>Aswadi</v>
      </c>
      <c r="C645" t="s">
        <v>3206</v>
      </c>
      <c r="D645" s="50" t="s">
        <v>3207</v>
      </c>
      <c r="E645" s="6">
        <v>45468</v>
      </c>
      <c r="F645" t="s">
        <v>2837</v>
      </c>
    </row>
    <row r="646" spans="1:7" x14ac:dyDescent="0.2">
      <c r="A646" t="str">
        <f t="shared" si="39"/>
        <v>Anu</v>
      </c>
      <c r="B646" t="str">
        <f t="shared" si="40"/>
        <v>Miettinen</v>
      </c>
      <c r="C646" t="s">
        <v>3208</v>
      </c>
      <c r="D646" s="50" t="s">
        <v>3209</v>
      </c>
      <c r="E646" s="6">
        <v>45468</v>
      </c>
      <c r="F646" t="s">
        <v>2837</v>
      </c>
    </row>
    <row r="647" spans="1:7" x14ac:dyDescent="0.2">
      <c r="A647" t="str">
        <f t="shared" si="39"/>
        <v>Tuija</v>
      </c>
      <c r="B647" t="str">
        <f t="shared" si="40"/>
        <v>Wetterstrand</v>
      </c>
      <c r="C647" t="s">
        <v>3210</v>
      </c>
      <c r="D647" s="50"/>
      <c r="E647" s="6">
        <v>45476</v>
      </c>
      <c r="F647" t="s">
        <v>2837</v>
      </c>
      <c r="G647" t="s">
        <v>3249</v>
      </c>
    </row>
    <row r="648" spans="1:7" x14ac:dyDescent="0.2">
      <c r="A648" t="str">
        <f t="shared" si="39"/>
        <v>Heini</v>
      </c>
      <c r="B648" t="str">
        <f t="shared" si="40"/>
        <v>Lehtinen</v>
      </c>
      <c r="C648" t="s">
        <v>3212</v>
      </c>
      <c r="D648" s="50" t="s">
        <v>3213</v>
      </c>
      <c r="E648" s="6">
        <v>45499</v>
      </c>
      <c r="F648" t="s">
        <v>2837</v>
      </c>
    </row>
    <row r="649" spans="1:7" x14ac:dyDescent="0.2">
      <c r="A649" t="str">
        <f t="shared" si="39"/>
        <v>Oskari</v>
      </c>
      <c r="B649" t="str">
        <f t="shared" si="40"/>
        <v>Magga</v>
      </c>
      <c r="C649" t="s">
        <v>3179</v>
      </c>
      <c r="D649" s="50" t="s">
        <v>3180</v>
      </c>
      <c r="E649" s="6">
        <v>45518</v>
      </c>
      <c r="F649" t="s">
        <v>3167</v>
      </c>
    </row>
    <row r="650" spans="1:7" x14ac:dyDescent="0.2">
      <c r="A650" t="str">
        <f t="shared" ref="A650:A673" si="41">IF(ISERR(FIND(" ",C650)),"",LEFT(C650,FIND(" ",C650)-1))</f>
        <v>Minka</v>
      </c>
      <c r="B650" t="str">
        <f t="shared" ref="B650:B673" si="42">TRIM(RIGHT(SUBSTITUTE(C650," ",REPT(" ",LEN(C650))),LEN(C650)))</f>
        <v>Kallio</v>
      </c>
      <c r="C650" t="s">
        <v>3165</v>
      </c>
      <c r="D650" s="50" t="s">
        <v>3166</v>
      </c>
      <c r="E650" s="6">
        <v>45518</v>
      </c>
      <c r="F650" t="s">
        <v>3167</v>
      </c>
    </row>
    <row r="651" spans="1:7" x14ac:dyDescent="0.2">
      <c r="A651" t="str">
        <f t="shared" si="41"/>
        <v>Matias</v>
      </c>
      <c r="B651" t="str">
        <f t="shared" si="42"/>
        <v>Piispanen</v>
      </c>
      <c r="C651" t="s">
        <v>3168</v>
      </c>
      <c r="D651" s="50" t="s">
        <v>3169</v>
      </c>
      <c r="E651" s="6">
        <v>45518</v>
      </c>
      <c r="F651" t="s">
        <v>3167</v>
      </c>
    </row>
    <row r="652" spans="1:7" x14ac:dyDescent="0.2">
      <c r="A652" t="str">
        <f t="shared" si="41"/>
        <v>Erkki</v>
      </c>
      <c r="B652" t="str">
        <f t="shared" si="42"/>
        <v>Heinonen</v>
      </c>
      <c r="C652" t="s">
        <v>3170</v>
      </c>
      <c r="D652" s="50" t="s">
        <v>3171</v>
      </c>
      <c r="E652" s="6">
        <v>45518</v>
      </c>
      <c r="F652" t="s">
        <v>3167</v>
      </c>
    </row>
    <row r="653" spans="1:7" x14ac:dyDescent="0.2">
      <c r="A653" t="str">
        <f t="shared" si="41"/>
        <v>Marlene</v>
      </c>
      <c r="B653" t="str">
        <f t="shared" si="42"/>
        <v>Baxter</v>
      </c>
      <c r="C653" t="s">
        <v>3172</v>
      </c>
      <c r="D653" s="50" t="s">
        <v>3173</v>
      </c>
      <c r="E653" s="6">
        <v>45518</v>
      </c>
      <c r="F653" t="s">
        <v>3167</v>
      </c>
    </row>
    <row r="654" spans="1:7" x14ac:dyDescent="0.2">
      <c r="A654" t="str">
        <f t="shared" si="41"/>
        <v>Annukka</v>
      </c>
      <c r="B654" t="str">
        <f t="shared" si="42"/>
        <v>Kalske</v>
      </c>
      <c r="C654" t="s">
        <v>3174</v>
      </c>
      <c r="D654" s="50" t="s">
        <v>3175</v>
      </c>
      <c r="E654" s="6">
        <v>45518</v>
      </c>
      <c r="F654" t="s">
        <v>3167</v>
      </c>
    </row>
    <row r="655" spans="1:7" x14ac:dyDescent="0.2">
      <c r="A655" t="str">
        <f t="shared" si="41"/>
        <v>Mia</v>
      </c>
      <c r="B655" t="str">
        <f t="shared" si="42"/>
        <v>Kivioja</v>
      </c>
      <c r="C655" t="s">
        <v>3176</v>
      </c>
      <c r="D655" s="50" t="s">
        <v>3177</v>
      </c>
      <c r="E655" s="6">
        <v>45518</v>
      </c>
      <c r="F655" t="s">
        <v>3167</v>
      </c>
    </row>
    <row r="656" spans="1:7" x14ac:dyDescent="0.2">
      <c r="A656" t="str">
        <f t="shared" si="41"/>
        <v>Päivi</v>
      </c>
      <c r="B656" t="str">
        <f t="shared" si="42"/>
        <v>Merjonen</v>
      </c>
      <c r="C656" t="s">
        <v>3178</v>
      </c>
      <c r="D656" s="50" t="s">
        <v>3233</v>
      </c>
      <c r="E656" s="6">
        <v>45518</v>
      </c>
      <c r="F656" t="s">
        <v>3167</v>
      </c>
    </row>
    <row r="657" spans="1:6" x14ac:dyDescent="0.2">
      <c r="A657" t="str">
        <f t="shared" si="41"/>
        <v>Pauliina</v>
      </c>
      <c r="B657" t="str">
        <f t="shared" si="42"/>
        <v>Siekkinen</v>
      </c>
      <c r="C657" t="s">
        <v>3238</v>
      </c>
      <c r="D657" s="50" t="s">
        <v>3237</v>
      </c>
      <c r="E657" s="6">
        <v>45523</v>
      </c>
      <c r="F657" t="s">
        <v>2837</v>
      </c>
    </row>
    <row r="658" spans="1:6" x14ac:dyDescent="0.2">
      <c r="A658" t="str">
        <f t="shared" si="41"/>
        <v/>
      </c>
      <c r="B658" t="str">
        <f t="shared" si="42"/>
        <v>Johannes</v>
      </c>
      <c r="C658" t="s">
        <v>3240</v>
      </c>
      <c r="D658" s="50" t="s">
        <v>3239</v>
      </c>
      <c r="E658" s="6">
        <v>45527</v>
      </c>
      <c r="F658" t="s">
        <v>2837</v>
      </c>
    </row>
    <row r="659" spans="1:6" x14ac:dyDescent="0.2">
      <c r="A659" t="str">
        <f t="shared" si="41"/>
        <v>Arne</v>
      </c>
      <c r="B659" t="str">
        <f t="shared" si="42"/>
        <v>Vironmäki</v>
      </c>
      <c r="C659" t="s">
        <v>3242</v>
      </c>
      <c r="D659" s="50" t="s">
        <v>3241</v>
      </c>
      <c r="E659" s="6">
        <v>45528</v>
      </c>
      <c r="F659" t="s">
        <v>2837</v>
      </c>
    </row>
    <row r="660" spans="1:6" x14ac:dyDescent="0.2">
      <c r="A660" t="str">
        <f t="shared" si="41"/>
        <v>Emma</v>
      </c>
      <c r="B660" t="str">
        <f t="shared" si="42"/>
        <v>Stickler</v>
      </c>
      <c r="C660" t="s">
        <v>3244</v>
      </c>
      <c r="D660" s="50" t="s">
        <v>3243</v>
      </c>
      <c r="E660" s="6">
        <v>45537</v>
      </c>
      <c r="F660" t="s">
        <v>2837</v>
      </c>
    </row>
    <row r="661" spans="1:6" x14ac:dyDescent="0.2">
      <c r="A661" t="str">
        <f t="shared" si="41"/>
        <v>Mikaela</v>
      </c>
      <c r="B661" t="str">
        <f t="shared" si="42"/>
        <v>Goltz</v>
      </c>
      <c r="C661" t="s">
        <v>3245</v>
      </c>
      <c r="D661" s="50" t="s">
        <v>3246</v>
      </c>
      <c r="E661" s="6">
        <v>45540</v>
      </c>
      <c r="F661" t="s">
        <v>2837</v>
      </c>
    </row>
    <row r="662" spans="1:6" x14ac:dyDescent="0.2">
      <c r="A662" t="str">
        <f t="shared" si="41"/>
        <v>Tihu</v>
      </c>
      <c r="B662" t="str">
        <f t="shared" si="42"/>
        <v>Tiittanen</v>
      </c>
      <c r="C662" t="s">
        <v>3247</v>
      </c>
      <c r="D662" s="50" t="s">
        <v>3248</v>
      </c>
      <c r="E662" s="6">
        <v>45545</v>
      </c>
      <c r="F662" t="s">
        <v>2837</v>
      </c>
    </row>
    <row r="663" spans="1:6" x14ac:dyDescent="0.2">
      <c r="A663" t="str">
        <f t="shared" si="41"/>
        <v>Tuomas</v>
      </c>
      <c r="B663" t="str">
        <f t="shared" si="42"/>
        <v>Tikka</v>
      </c>
      <c r="C663" t="s">
        <v>3352</v>
      </c>
      <c r="D663" s="50" t="s">
        <v>3351</v>
      </c>
      <c r="E663" s="6">
        <v>45553</v>
      </c>
      <c r="F663" t="s">
        <v>2837</v>
      </c>
    </row>
    <row r="664" spans="1:6" x14ac:dyDescent="0.2">
      <c r="A664" t="str">
        <f t="shared" si="41"/>
        <v>Eleonoora</v>
      </c>
      <c r="B664" t="str">
        <f t="shared" si="42"/>
        <v>Kohonen</v>
      </c>
      <c r="C664" t="s">
        <v>3355</v>
      </c>
      <c r="D664" s="50" t="s">
        <v>3354</v>
      </c>
      <c r="E664" s="6">
        <v>45553</v>
      </c>
      <c r="F664" t="s">
        <v>3356</v>
      </c>
    </row>
    <row r="665" spans="1:6" x14ac:dyDescent="0.2">
      <c r="A665" t="str">
        <f>IF(ISERR(FIND(" ",C665)),"",LEFT(C665,FIND(" ",C665)-1))</f>
        <v>Kamuli</v>
      </c>
      <c r="B665" t="str">
        <f>TRIM(RIGHT(SUBSTITUTE(C665," ",REPT(" ",LEN(C665))),LEN(C665)))</f>
        <v>Tavassoli</v>
      </c>
      <c r="C665" t="s">
        <v>3372</v>
      </c>
      <c r="D665" s="50" t="s">
        <v>3371</v>
      </c>
      <c r="E665" s="6">
        <v>45553</v>
      </c>
      <c r="F665" t="s">
        <v>2837</v>
      </c>
    </row>
    <row r="666" spans="1:6" x14ac:dyDescent="0.2">
      <c r="A666" t="str">
        <f t="shared" si="41"/>
        <v>Elisa</v>
      </c>
      <c r="B666" t="str">
        <f t="shared" si="42"/>
        <v>Saukkonen</v>
      </c>
      <c r="C666" t="s">
        <v>3358</v>
      </c>
      <c r="D666" s="50" t="s">
        <v>3357</v>
      </c>
      <c r="E666" s="6">
        <v>45555</v>
      </c>
      <c r="F666" t="s">
        <v>3356</v>
      </c>
    </row>
    <row r="667" spans="1:6" x14ac:dyDescent="0.2">
      <c r="A667" t="str">
        <f t="shared" si="41"/>
        <v>Cristina</v>
      </c>
      <c r="B667" t="str">
        <f t="shared" si="42"/>
        <v>Florea</v>
      </c>
      <c r="C667" t="s">
        <v>3360</v>
      </c>
      <c r="D667" s="50" t="s">
        <v>3359</v>
      </c>
      <c r="E667" s="6">
        <v>45556</v>
      </c>
      <c r="F667" t="s">
        <v>3356</v>
      </c>
    </row>
    <row r="668" spans="1:6" x14ac:dyDescent="0.2">
      <c r="A668" t="str">
        <f t="shared" si="41"/>
        <v>Aate</v>
      </c>
      <c r="B668" t="str">
        <f t="shared" si="42"/>
        <v>Ruskeepää</v>
      </c>
      <c r="C668" t="s">
        <v>3362</v>
      </c>
      <c r="D668" s="50" t="s">
        <v>3361</v>
      </c>
      <c r="E668" s="6">
        <v>45556</v>
      </c>
      <c r="F668" t="s">
        <v>3356</v>
      </c>
    </row>
    <row r="669" spans="1:6" x14ac:dyDescent="0.2">
      <c r="A669" t="str">
        <f t="shared" si="41"/>
        <v>Emma</v>
      </c>
      <c r="B669" t="str">
        <f t="shared" si="42"/>
        <v>Lenardic</v>
      </c>
      <c r="C669" t="s">
        <v>3363</v>
      </c>
      <c r="D669" s="50" t="s">
        <v>3364</v>
      </c>
      <c r="E669" s="6">
        <v>45558</v>
      </c>
      <c r="F669" t="s">
        <v>3356</v>
      </c>
    </row>
    <row r="670" spans="1:6" x14ac:dyDescent="0.2">
      <c r="A670" t="str">
        <f t="shared" si="41"/>
        <v>Jyrki</v>
      </c>
      <c r="B670" t="str">
        <f t="shared" si="42"/>
        <v>Tuure</v>
      </c>
      <c r="C670" t="s">
        <v>3365</v>
      </c>
      <c r="D670" s="50" t="s">
        <v>3366</v>
      </c>
      <c r="E670" s="6">
        <v>45562</v>
      </c>
      <c r="F670" t="s">
        <v>3356</v>
      </c>
    </row>
    <row r="671" spans="1:6" x14ac:dyDescent="0.2">
      <c r="A671" t="str">
        <f t="shared" si="41"/>
        <v>Johannes</v>
      </c>
      <c r="B671" t="str">
        <f t="shared" si="42"/>
        <v>Kajava</v>
      </c>
      <c r="C671" t="s">
        <v>3368</v>
      </c>
      <c r="D671" s="50" t="s">
        <v>3367</v>
      </c>
      <c r="E671" s="6">
        <v>45564</v>
      </c>
      <c r="F671" t="s">
        <v>3356</v>
      </c>
    </row>
    <row r="672" spans="1:6" x14ac:dyDescent="0.2">
      <c r="A672" t="str">
        <f t="shared" si="41"/>
        <v>Jenni</v>
      </c>
      <c r="B672" t="str">
        <f t="shared" si="42"/>
        <v>Väre</v>
      </c>
      <c r="C672" t="s">
        <v>3370</v>
      </c>
      <c r="D672" s="50" t="s">
        <v>3369</v>
      </c>
      <c r="E672" s="6">
        <v>45565</v>
      </c>
      <c r="F672" t="s">
        <v>3356</v>
      </c>
    </row>
    <row r="673" spans="1:6" x14ac:dyDescent="0.2">
      <c r="A673" t="str">
        <f t="shared" si="41"/>
        <v>Ville</v>
      </c>
      <c r="B673" t="str">
        <f t="shared" si="42"/>
        <v>Hämäläinen</v>
      </c>
      <c r="C673" t="s">
        <v>3389</v>
      </c>
      <c r="D673" s="50" t="s">
        <v>3388</v>
      </c>
      <c r="E673" s="6">
        <v>45566</v>
      </c>
      <c r="F673" t="s">
        <v>3356</v>
      </c>
    </row>
    <row r="674" spans="1:6" x14ac:dyDescent="0.2">
      <c r="A674" s="11" t="str">
        <f t="shared" ref="A674:A712" si="43">IF(ISERR(FIND(" ",C674)),"",LEFT(C674,FIND(" ",C674)-1))</f>
        <v>Jami</v>
      </c>
      <c r="B674" s="11" t="str">
        <f t="shared" ref="B674:B712" si="44">TRIM(RIGHT(SUBSTITUTE(C674," ",REPT(" ",LEN(C674))),LEN(C674)))</f>
        <v>Sarnikorpi</v>
      </c>
      <c r="C674" t="s">
        <v>3393</v>
      </c>
      <c r="D674" s="50" t="s">
        <v>3392</v>
      </c>
      <c r="E674" s="42">
        <v>45567</v>
      </c>
      <c r="F674" t="s">
        <v>3356</v>
      </c>
    </row>
    <row r="675" spans="1:6" x14ac:dyDescent="0.2">
      <c r="A675" s="11" t="str">
        <f t="shared" si="43"/>
        <v>Hanna</v>
      </c>
      <c r="B675" s="11" t="str">
        <f t="shared" si="44"/>
        <v>Salmi</v>
      </c>
      <c r="C675" t="s">
        <v>3395</v>
      </c>
      <c r="D675" s="50" t="s">
        <v>3394</v>
      </c>
      <c r="E675" s="42">
        <v>45567</v>
      </c>
      <c r="F675" t="s">
        <v>3356</v>
      </c>
    </row>
    <row r="676" spans="1:6" x14ac:dyDescent="0.2">
      <c r="A676" s="11" t="str">
        <f t="shared" si="43"/>
        <v>Mari</v>
      </c>
      <c r="B676" s="11" t="str">
        <f t="shared" si="44"/>
        <v>Koistinen</v>
      </c>
      <c r="C676" t="s">
        <v>3397</v>
      </c>
      <c r="D676" s="50" t="s">
        <v>3396</v>
      </c>
      <c r="E676" s="42">
        <v>45567</v>
      </c>
      <c r="F676" t="s">
        <v>3356</v>
      </c>
    </row>
    <row r="677" spans="1:6" x14ac:dyDescent="0.2">
      <c r="A677" t="str">
        <f t="shared" si="43"/>
        <v/>
      </c>
      <c r="B677" t="str">
        <f t="shared" si="44"/>
        <v>Iida</v>
      </c>
      <c r="C677" t="s">
        <v>3399</v>
      </c>
      <c r="D677" s="50" t="s">
        <v>3398</v>
      </c>
      <c r="E677" s="6">
        <v>45568</v>
      </c>
      <c r="F677" t="s">
        <v>3356</v>
      </c>
    </row>
    <row r="678" spans="1:6" x14ac:dyDescent="0.2">
      <c r="A678" t="str">
        <f t="shared" si="43"/>
        <v>Jenniina</v>
      </c>
      <c r="B678" t="str">
        <f t="shared" si="44"/>
        <v>Halme</v>
      </c>
      <c r="C678" t="s">
        <v>3403</v>
      </c>
      <c r="D678" s="50" t="s">
        <v>3400</v>
      </c>
      <c r="E678" s="6">
        <v>45568</v>
      </c>
      <c r="F678" t="s">
        <v>3356</v>
      </c>
    </row>
    <row r="679" spans="1:6" x14ac:dyDescent="0.2">
      <c r="A679" t="str">
        <f t="shared" si="43"/>
        <v>Juuso</v>
      </c>
      <c r="B679" t="str">
        <f t="shared" si="44"/>
        <v>Armila</v>
      </c>
      <c r="C679" t="s">
        <v>3402</v>
      </c>
      <c r="D679" s="50" t="s">
        <v>3401</v>
      </c>
      <c r="E679" s="6">
        <v>45569</v>
      </c>
      <c r="F679" t="s">
        <v>3356</v>
      </c>
    </row>
    <row r="680" spans="1:6" x14ac:dyDescent="0.2">
      <c r="A680" t="str">
        <f t="shared" si="43"/>
        <v>Mesimarja</v>
      </c>
      <c r="B680" t="str">
        <f t="shared" si="44"/>
        <v>Paatero</v>
      </c>
      <c r="C680" t="s">
        <v>3405</v>
      </c>
      <c r="D680" s="50" t="s">
        <v>3404</v>
      </c>
      <c r="E680" s="6">
        <v>45570</v>
      </c>
      <c r="F680" t="s">
        <v>3356</v>
      </c>
    </row>
    <row r="681" spans="1:6" x14ac:dyDescent="0.2">
      <c r="A681" t="str">
        <f t="shared" si="43"/>
        <v>Sami</v>
      </c>
      <c r="B681" t="str">
        <f t="shared" si="44"/>
        <v>Koponen</v>
      </c>
      <c r="C681" t="s">
        <v>3407</v>
      </c>
      <c r="D681" s="50" t="s">
        <v>3406</v>
      </c>
      <c r="E681" s="6">
        <v>45572</v>
      </c>
      <c r="F681" t="s">
        <v>3356</v>
      </c>
    </row>
    <row r="682" spans="1:6" x14ac:dyDescent="0.2">
      <c r="A682" t="str">
        <f t="shared" si="43"/>
        <v>Nanna</v>
      </c>
      <c r="B682" t="str">
        <f t="shared" si="44"/>
        <v>Strid</v>
      </c>
      <c r="C682" t="s">
        <v>3409</v>
      </c>
      <c r="D682" s="50" t="s">
        <v>3408</v>
      </c>
      <c r="E682" s="6">
        <v>45572</v>
      </c>
      <c r="F682" t="s">
        <v>3356</v>
      </c>
    </row>
    <row r="683" spans="1:6" x14ac:dyDescent="0.2">
      <c r="A683" t="str">
        <f t="shared" si="43"/>
        <v>Petteri</v>
      </c>
      <c r="B683" t="str">
        <f t="shared" si="44"/>
        <v>Oksanen</v>
      </c>
      <c r="C683" t="s">
        <v>3411</v>
      </c>
      <c r="D683" s="50" t="s">
        <v>3410</v>
      </c>
      <c r="E683" s="6">
        <v>45572</v>
      </c>
      <c r="F683" t="s">
        <v>3356</v>
      </c>
    </row>
    <row r="684" spans="1:6" x14ac:dyDescent="0.2">
      <c r="A684" t="str">
        <f t="shared" si="43"/>
        <v>Aarni</v>
      </c>
      <c r="B684" t="str">
        <f t="shared" si="44"/>
        <v>Nieminen</v>
      </c>
      <c r="C684" t="s">
        <v>3413</v>
      </c>
      <c r="D684" s="50" t="s">
        <v>3412</v>
      </c>
      <c r="E684" s="6">
        <v>45572</v>
      </c>
      <c r="F684" t="s">
        <v>3356</v>
      </c>
    </row>
    <row r="685" spans="1:6" x14ac:dyDescent="0.2">
      <c r="A685" t="str">
        <f t="shared" si="43"/>
        <v>Konsta</v>
      </c>
      <c r="B685" t="str">
        <f t="shared" si="44"/>
        <v>Mikkilä</v>
      </c>
      <c r="C685" t="s">
        <v>3415</v>
      </c>
      <c r="D685" s="50" t="s">
        <v>3414</v>
      </c>
      <c r="E685" s="6">
        <v>45572</v>
      </c>
      <c r="F685" t="s">
        <v>3356</v>
      </c>
    </row>
    <row r="686" spans="1:6" x14ac:dyDescent="0.2">
      <c r="A686" t="str">
        <f t="shared" si="43"/>
        <v>Otto</v>
      </c>
      <c r="B686" t="str">
        <f t="shared" si="44"/>
        <v>Toiviainen</v>
      </c>
      <c r="C686" t="s">
        <v>3417</v>
      </c>
      <c r="D686" s="50" t="s">
        <v>3416</v>
      </c>
      <c r="E686" s="6">
        <v>45572</v>
      </c>
      <c r="F686" t="s">
        <v>3356</v>
      </c>
    </row>
    <row r="687" spans="1:6" x14ac:dyDescent="0.2">
      <c r="A687" t="str">
        <f t="shared" si="43"/>
        <v>Niko</v>
      </c>
      <c r="B687" t="str">
        <f t="shared" si="44"/>
        <v>Rajamäki</v>
      </c>
      <c r="C687" t="s">
        <v>3422</v>
      </c>
      <c r="D687" s="50" t="s">
        <v>3421</v>
      </c>
      <c r="E687" s="6">
        <v>45578</v>
      </c>
      <c r="F687" t="s">
        <v>2837</v>
      </c>
    </row>
    <row r="688" spans="1:6" x14ac:dyDescent="0.2">
      <c r="A688" t="str">
        <f t="shared" si="43"/>
        <v>Riikka</v>
      </c>
      <c r="B688" t="str">
        <f t="shared" si="44"/>
        <v>Kuismin</v>
      </c>
      <c r="C688" t="s">
        <v>3444</v>
      </c>
      <c r="D688" s="50" t="s">
        <v>3443</v>
      </c>
      <c r="E688" s="6">
        <v>45578</v>
      </c>
      <c r="F688" t="s">
        <v>3445</v>
      </c>
    </row>
    <row r="689" spans="1:8" x14ac:dyDescent="0.2">
      <c r="A689" t="str">
        <f t="shared" si="43"/>
        <v>Okko</v>
      </c>
      <c r="B689" t="str">
        <f t="shared" si="44"/>
        <v>Böger</v>
      </c>
      <c r="C689" t="s">
        <v>3447</v>
      </c>
      <c r="D689" s="50" t="s">
        <v>3446</v>
      </c>
      <c r="E689" s="6">
        <v>45578</v>
      </c>
      <c r="F689" t="s">
        <v>3445</v>
      </c>
    </row>
    <row r="690" spans="1:8" x14ac:dyDescent="0.2">
      <c r="A690" t="str">
        <f>IF(ISERR(FIND(" ",C690)),"",LEFT(C690,FIND(" ",C690)-1))</f>
        <v>Kristiina</v>
      </c>
      <c r="B690" t="str">
        <f>TRIM(RIGHT(SUBSTITUTE(C690," ",REPT(" ",LEN(C690))),LEN(C690)))</f>
        <v>Karhu</v>
      </c>
      <c r="C690" t="s">
        <v>3442</v>
      </c>
      <c r="D690" s="50" t="s">
        <v>3441</v>
      </c>
      <c r="E690" s="6">
        <v>45580</v>
      </c>
      <c r="F690" t="s">
        <v>2837</v>
      </c>
    </row>
    <row r="691" spans="1:8" x14ac:dyDescent="0.2">
      <c r="A691" t="str">
        <f>IF(ISERR(FIND(" ",C691)),"",LEFT(C691,FIND(" ",C691)-1))</f>
        <v/>
      </c>
      <c r="B691" t="str">
        <f>TRIM(RIGHT(SUBSTITUTE(C691," ",REPT(" ",LEN(C691))),LEN(C691)))</f>
        <v>Tanita</v>
      </c>
      <c r="C691" t="s">
        <v>3452</v>
      </c>
      <c r="D691" s="50" t="s">
        <v>3453</v>
      </c>
      <c r="E691" s="6">
        <v>45581</v>
      </c>
      <c r="F691" t="s">
        <v>2837</v>
      </c>
    </row>
    <row r="692" spans="1:8" x14ac:dyDescent="0.2">
      <c r="A692" t="str">
        <f t="shared" si="43"/>
        <v>Outi</v>
      </c>
      <c r="B692" t="str">
        <f t="shared" si="44"/>
        <v>Hieta</v>
      </c>
      <c r="C692" t="s">
        <v>3458</v>
      </c>
      <c r="D692" s="50" t="s">
        <v>3457</v>
      </c>
      <c r="E692" s="6">
        <v>45581</v>
      </c>
      <c r="F692" t="s">
        <v>3445</v>
      </c>
    </row>
    <row r="693" spans="1:8" x14ac:dyDescent="0.2">
      <c r="A693" t="str">
        <f t="shared" si="43"/>
        <v>Riikka</v>
      </c>
      <c r="B693" t="str">
        <f t="shared" si="44"/>
        <v>Lamberg</v>
      </c>
      <c r="C693" t="s">
        <v>3459</v>
      </c>
      <c r="D693" s="50" t="s">
        <v>3460</v>
      </c>
      <c r="E693" s="6">
        <v>45581</v>
      </c>
      <c r="F693" t="s">
        <v>3445</v>
      </c>
    </row>
    <row r="694" spans="1:8" x14ac:dyDescent="0.2">
      <c r="A694" t="str">
        <f t="shared" si="43"/>
        <v>Noora</v>
      </c>
      <c r="B694" t="str">
        <f t="shared" si="44"/>
        <v>Nieminen</v>
      </c>
      <c r="C694" t="s">
        <v>3463</v>
      </c>
      <c r="D694" s="50" t="s">
        <v>3462</v>
      </c>
      <c r="E694" s="6">
        <v>45582</v>
      </c>
      <c r="F694" t="s">
        <v>3445</v>
      </c>
    </row>
    <row r="695" spans="1:8" x14ac:dyDescent="0.2">
      <c r="A695" t="str">
        <f t="shared" si="43"/>
        <v>Sari</v>
      </c>
      <c r="B695" t="str">
        <f t="shared" si="44"/>
        <v>Marin</v>
      </c>
      <c r="C695" t="s">
        <v>3465</v>
      </c>
      <c r="D695" s="50" t="s">
        <v>3464</v>
      </c>
      <c r="E695" s="6">
        <v>45583</v>
      </c>
      <c r="F695" t="s">
        <v>3445</v>
      </c>
    </row>
    <row r="696" spans="1:8" x14ac:dyDescent="0.2">
      <c r="A696" t="str">
        <f t="shared" si="43"/>
        <v>Pipsa</v>
      </c>
      <c r="B696" t="str">
        <f t="shared" si="44"/>
        <v>Skåtar</v>
      </c>
      <c r="C696" t="s">
        <v>3467</v>
      </c>
      <c r="D696" s="50" t="s">
        <v>3466</v>
      </c>
      <c r="E696" s="6">
        <v>45584</v>
      </c>
      <c r="F696" t="s">
        <v>3445</v>
      </c>
    </row>
    <row r="697" spans="1:8" x14ac:dyDescent="0.2">
      <c r="A697" t="str">
        <f>IF(ISERR(FIND(" ",C697)),"",LEFT(C697,FIND(" ",C697)-1))</f>
        <v>Jarmo</v>
      </c>
      <c r="B697" t="str">
        <f>TRIM(RIGHT(SUBSTITUTE(C697," ",REPT(" ",LEN(C697))),LEN(C697)))</f>
        <v>Auvinen</v>
      </c>
      <c r="C697" t="s">
        <v>3455</v>
      </c>
      <c r="D697" s="50" t="s">
        <v>3454</v>
      </c>
      <c r="E697" s="6">
        <v>45584</v>
      </c>
      <c r="F697" t="s">
        <v>2837</v>
      </c>
      <c r="G697" s="11"/>
      <c r="H697"/>
    </row>
    <row r="698" spans="1:8" x14ac:dyDescent="0.2">
      <c r="A698" t="str">
        <f t="shared" si="43"/>
        <v>Tiina</v>
      </c>
      <c r="B698" t="str">
        <f t="shared" si="44"/>
        <v>Jeskanen</v>
      </c>
      <c r="C698" t="s">
        <v>3469</v>
      </c>
      <c r="D698" s="50" t="s">
        <v>3468</v>
      </c>
      <c r="E698" s="6">
        <v>45585</v>
      </c>
      <c r="F698" t="s">
        <v>3445</v>
      </c>
    </row>
    <row r="699" spans="1:8" x14ac:dyDescent="0.2">
      <c r="A699" t="str">
        <f t="shared" si="43"/>
        <v>Ville</v>
      </c>
      <c r="B699" t="str">
        <f t="shared" si="44"/>
        <v>Väänänen</v>
      </c>
      <c r="C699" t="s">
        <v>3471</v>
      </c>
      <c r="D699" s="50" t="s">
        <v>3470</v>
      </c>
      <c r="E699" s="6">
        <v>45585</v>
      </c>
      <c r="F699" t="s">
        <v>3445</v>
      </c>
    </row>
    <row r="700" spans="1:8" x14ac:dyDescent="0.2">
      <c r="A700" t="str">
        <f t="shared" si="43"/>
        <v>Helena</v>
      </c>
      <c r="B700" t="str">
        <f t="shared" si="44"/>
        <v>Mäkinen</v>
      </c>
      <c r="C700" t="s">
        <v>3473</v>
      </c>
      <c r="D700" s="50" t="s">
        <v>3472</v>
      </c>
      <c r="E700" s="6">
        <v>45586</v>
      </c>
      <c r="F700" t="s">
        <v>3445</v>
      </c>
    </row>
    <row r="701" spans="1:8" x14ac:dyDescent="0.2">
      <c r="A701" t="str">
        <f t="shared" si="43"/>
        <v>Jere</v>
      </c>
      <c r="B701" t="str">
        <f t="shared" si="44"/>
        <v>Laine</v>
      </c>
      <c r="C701" t="s">
        <v>3475</v>
      </c>
      <c r="D701" s="50" t="s">
        <v>3474</v>
      </c>
      <c r="E701" s="6">
        <v>45586</v>
      </c>
      <c r="F701" t="s">
        <v>3445</v>
      </c>
    </row>
    <row r="702" spans="1:8" x14ac:dyDescent="0.2">
      <c r="A702" t="str">
        <f t="shared" si="43"/>
        <v>Arja</v>
      </c>
      <c r="B702" t="str">
        <f t="shared" si="44"/>
        <v>Burgos</v>
      </c>
      <c r="C702" t="s">
        <v>3523</v>
      </c>
      <c r="D702" s="50" t="s">
        <v>3522</v>
      </c>
      <c r="E702" s="6">
        <v>45587</v>
      </c>
      <c r="F702" t="s">
        <v>2837</v>
      </c>
    </row>
    <row r="703" spans="1:8" x14ac:dyDescent="0.2">
      <c r="A703" t="str">
        <f t="shared" si="43"/>
        <v>Sarah</v>
      </c>
      <c r="B703" t="str">
        <f t="shared" si="44"/>
        <v>Ellermaa</v>
      </c>
      <c r="C703" t="s">
        <v>3478</v>
      </c>
      <c r="D703" s="50" t="s">
        <v>3477</v>
      </c>
      <c r="E703" s="6">
        <v>45587</v>
      </c>
      <c r="F703" t="s">
        <v>2837</v>
      </c>
    </row>
    <row r="704" spans="1:8" x14ac:dyDescent="0.2">
      <c r="A704" t="str">
        <f t="shared" si="43"/>
        <v>Emmi</v>
      </c>
      <c r="B704" t="str">
        <f t="shared" si="44"/>
        <v>Girs</v>
      </c>
      <c r="C704" t="s">
        <v>3479</v>
      </c>
      <c r="D704" s="50" t="s">
        <v>3480</v>
      </c>
      <c r="E704" s="6">
        <v>45593</v>
      </c>
      <c r="F704" t="s">
        <v>2837</v>
      </c>
    </row>
    <row r="705" spans="1:8" x14ac:dyDescent="0.2">
      <c r="A705" t="str">
        <f t="shared" si="43"/>
        <v>Olli</v>
      </c>
      <c r="B705" t="str">
        <f t="shared" si="44"/>
        <v>Jalkanen</v>
      </c>
      <c r="C705" t="s">
        <v>3487</v>
      </c>
      <c r="D705" s="50" t="s">
        <v>3486</v>
      </c>
      <c r="E705" s="6">
        <v>45596</v>
      </c>
      <c r="F705" t="s">
        <v>2837</v>
      </c>
    </row>
    <row r="706" spans="1:8" x14ac:dyDescent="0.2">
      <c r="A706" t="str">
        <f t="shared" si="43"/>
        <v>Minna</v>
      </c>
      <c r="B706" t="str">
        <f t="shared" si="44"/>
        <v>Mäkinen</v>
      </c>
      <c r="C706" t="s">
        <v>3489</v>
      </c>
      <c r="D706" s="50" t="s">
        <v>3488</v>
      </c>
      <c r="E706" s="6">
        <v>45598</v>
      </c>
      <c r="F706" t="s">
        <v>2837</v>
      </c>
    </row>
    <row r="707" spans="1:8" x14ac:dyDescent="0.2">
      <c r="A707" s="11" t="str">
        <f t="shared" si="43"/>
        <v>Fatima</v>
      </c>
      <c r="B707" s="11" t="str">
        <f t="shared" si="44"/>
        <v>Verwijnen</v>
      </c>
      <c r="C707" s="11" t="s">
        <v>3498</v>
      </c>
      <c r="D707" s="111" t="s">
        <v>3497</v>
      </c>
      <c r="E707" s="42">
        <v>45599</v>
      </c>
      <c r="F707" s="11" t="s">
        <v>3506</v>
      </c>
      <c r="G707" s="11"/>
      <c r="H707"/>
    </row>
    <row r="708" spans="1:8" x14ac:dyDescent="0.2">
      <c r="A708" t="str">
        <f t="shared" si="43"/>
        <v>Oskar</v>
      </c>
      <c r="B708" t="str">
        <f t="shared" si="44"/>
        <v>Lund</v>
      </c>
      <c r="C708" t="s">
        <v>3491</v>
      </c>
      <c r="D708" s="50" t="s">
        <v>3490</v>
      </c>
      <c r="E708" s="6">
        <v>45602</v>
      </c>
      <c r="F708" t="s">
        <v>2837</v>
      </c>
    </row>
    <row r="709" spans="1:8" x14ac:dyDescent="0.2">
      <c r="A709" t="str">
        <f t="shared" si="43"/>
        <v>Kati</v>
      </c>
      <c r="B709" t="str">
        <f t="shared" si="44"/>
        <v>Ojala</v>
      </c>
      <c r="C709" t="s">
        <v>3493</v>
      </c>
      <c r="D709" s="50" t="s">
        <v>3492</v>
      </c>
      <c r="E709" s="6">
        <v>45609</v>
      </c>
      <c r="F709" t="s">
        <v>2837</v>
      </c>
    </row>
    <row r="710" spans="1:8" x14ac:dyDescent="0.2">
      <c r="A710" t="str">
        <f>IF(ISERR(FIND(" ",C710)),"",LEFT(C710,FIND(" ",C710)-1))</f>
        <v/>
      </c>
      <c r="B710" t="str">
        <f>TRIM(RIGHT(SUBSTITUTE(C710," ",REPT(" ",LEN(C710))),LEN(C710)))</f>
        <v>Sampo</v>
      </c>
      <c r="C710" t="s">
        <v>3525</v>
      </c>
      <c r="D710" s="50" t="s">
        <v>3524</v>
      </c>
      <c r="E710" s="6">
        <v>45611</v>
      </c>
      <c r="F710" t="s">
        <v>2837</v>
      </c>
    </row>
    <row r="711" spans="1:8" x14ac:dyDescent="0.2">
      <c r="A711" s="11" t="str">
        <f t="shared" si="43"/>
        <v>Mateo</v>
      </c>
      <c r="B711" s="11" t="str">
        <f t="shared" si="44"/>
        <v>Rendon</v>
      </c>
      <c r="C711" t="s">
        <v>2253</v>
      </c>
      <c r="D711" s="50" t="s">
        <v>3505</v>
      </c>
      <c r="E711" s="42">
        <v>45614</v>
      </c>
      <c r="F711" s="11" t="s">
        <v>3506</v>
      </c>
      <c r="G711" s="11"/>
      <c r="H711"/>
    </row>
    <row r="712" spans="1:8" x14ac:dyDescent="0.2">
      <c r="A712" t="str">
        <f t="shared" si="43"/>
        <v>Matti</v>
      </c>
      <c r="B712" t="str">
        <f t="shared" si="44"/>
        <v>Valo</v>
      </c>
      <c r="C712" t="s">
        <v>3508</v>
      </c>
      <c r="D712" s="50" t="s">
        <v>3507</v>
      </c>
      <c r="E712" s="6">
        <v>45614</v>
      </c>
      <c r="F712" s="11" t="s">
        <v>3506</v>
      </c>
    </row>
    <row r="713" spans="1:8" x14ac:dyDescent="0.2">
      <c r="A713" s="11" t="str">
        <f t="shared" ref="A713:A728" si="45">IF(ISERR(FIND(" ",C713)),"",LEFT(C713,FIND(" ",C713)-1))</f>
        <v>Roosa</v>
      </c>
      <c r="B713" s="11" t="str">
        <f t="shared" ref="B713:B728" si="46">TRIM(RIGHT(SUBSTITUTE(C713," ",REPT(" ",LEN(C713))),LEN(C713)))</f>
        <v>Tupamäki</v>
      </c>
      <c r="C713" t="s">
        <v>3512</v>
      </c>
      <c r="D713" s="50" t="s">
        <v>3511</v>
      </c>
      <c r="E713" s="42">
        <v>45614</v>
      </c>
      <c r="F713" s="11" t="s">
        <v>3506</v>
      </c>
      <c r="G713" s="11"/>
      <c r="H713"/>
    </row>
    <row r="714" spans="1:8" x14ac:dyDescent="0.2">
      <c r="A714" t="str">
        <f t="shared" si="45"/>
        <v>H</v>
      </c>
      <c r="B714" t="str">
        <f t="shared" si="46"/>
        <v>E</v>
      </c>
      <c r="C714" t="s">
        <v>3514</v>
      </c>
      <c r="D714" s="50" t="s">
        <v>3513</v>
      </c>
      <c r="E714" s="6">
        <v>45614</v>
      </c>
      <c r="F714" s="11" t="s">
        <v>3506</v>
      </c>
    </row>
    <row r="715" spans="1:8" x14ac:dyDescent="0.2">
      <c r="A715" t="str">
        <f>IF(ISERR(FIND(" ",C715)),"",LEFT(C715,FIND(" ",C715)-1))</f>
        <v>Sami</v>
      </c>
      <c r="B715" t="str">
        <f>TRIM(RIGHT(SUBSTITUTE(C715," ",REPT(" ",LEN(C715))),LEN(C715)))</f>
        <v>Niinimäki</v>
      </c>
      <c r="C715" t="s">
        <v>3531</v>
      </c>
      <c r="D715" s="50" t="s">
        <v>3530</v>
      </c>
      <c r="E715" s="6">
        <v>45621</v>
      </c>
      <c r="F715" s="11" t="s">
        <v>3548</v>
      </c>
    </row>
    <row r="716" spans="1:8" x14ac:dyDescent="0.2">
      <c r="A716" t="str">
        <f>IF(ISERR(FIND(" ",C716)),"",LEFT(C716,FIND(" ",C716)-1))</f>
        <v>Marjo</v>
      </c>
      <c r="B716" t="str">
        <f>TRIM(RIGHT(SUBSTITUTE(C716," ",REPT(" ",LEN(C716))),LEN(C716)))</f>
        <v>Hyvönen</v>
      </c>
      <c r="C716" t="s">
        <v>3533</v>
      </c>
      <c r="D716" s="50" t="s">
        <v>3532</v>
      </c>
      <c r="E716" s="6">
        <v>45623</v>
      </c>
      <c r="F716" s="11" t="s">
        <v>3548</v>
      </c>
    </row>
    <row r="717" spans="1:8" x14ac:dyDescent="0.2">
      <c r="A717" t="str">
        <f t="shared" si="45"/>
        <v>Sofia</v>
      </c>
      <c r="B717" t="str">
        <f t="shared" si="46"/>
        <v>Lipponen</v>
      </c>
      <c r="C717" t="s">
        <v>3515</v>
      </c>
      <c r="D717" s="50" t="s">
        <v>3516</v>
      </c>
      <c r="E717" s="6">
        <v>45625</v>
      </c>
      <c r="F717" t="s">
        <v>2837</v>
      </c>
    </row>
    <row r="718" spans="1:8" x14ac:dyDescent="0.2">
      <c r="A718" t="str">
        <f t="shared" si="45"/>
        <v>Liisa</v>
      </c>
      <c r="B718" t="str">
        <f t="shared" si="46"/>
        <v>Tuomela</v>
      </c>
      <c r="C718" t="s">
        <v>3521</v>
      </c>
      <c r="D718" s="50" t="s">
        <v>3520</v>
      </c>
      <c r="E718" s="6">
        <v>45632</v>
      </c>
      <c r="F718" t="s">
        <v>2837</v>
      </c>
    </row>
    <row r="719" spans="1:8" x14ac:dyDescent="0.2">
      <c r="A719" t="str">
        <f t="shared" si="45"/>
        <v/>
      </c>
      <c r="B719" t="str">
        <f t="shared" si="46"/>
        <v>Aurora</v>
      </c>
      <c r="C719" t="s">
        <v>3527</v>
      </c>
      <c r="D719" s="50" t="s">
        <v>3526</v>
      </c>
      <c r="E719" s="6">
        <v>45632</v>
      </c>
      <c r="F719" t="s">
        <v>2837</v>
      </c>
    </row>
    <row r="720" spans="1:8" x14ac:dyDescent="0.2">
      <c r="A720" t="str">
        <f t="shared" si="45"/>
        <v>Riikka</v>
      </c>
      <c r="B720" t="str">
        <f t="shared" si="46"/>
        <v>Rajavuori</v>
      </c>
      <c r="C720" t="s">
        <v>3535</v>
      </c>
      <c r="D720" s="50" t="s">
        <v>3534</v>
      </c>
      <c r="E720" s="6">
        <v>45633</v>
      </c>
      <c r="F720" s="11" t="s">
        <v>3548</v>
      </c>
    </row>
    <row r="721" spans="1:7" x14ac:dyDescent="0.2">
      <c r="A721" t="str">
        <f t="shared" si="45"/>
        <v>Kuu</v>
      </c>
      <c r="B721" t="str">
        <f t="shared" si="46"/>
        <v>Unimetsä</v>
      </c>
      <c r="C721" t="s">
        <v>3550</v>
      </c>
      <c r="D721" s="50" t="s">
        <v>3549</v>
      </c>
      <c r="F721" s="11"/>
    </row>
    <row r="722" spans="1:7" x14ac:dyDescent="0.2">
      <c r="A722" t="str">
        <f t="shared" si="45"/>
        <v>Outi</v>
      </c>
      <c r="B722" t="str">
        <f t="shared" si="46"/>
        <v>Aula</v>
      </c>
      <c r="C722" t="s">
        <v>3537</v>
      </c>
      <c r="D722" s="50" t="s">
        <v>3536</v>
      </c>
      <c r="E722" s="6">
        <v>45634</v>
      </c>
      <c r="F722" s="11" t="s">
        <v>3548</v>
      </c>
    </row>
    <row r="723" spans="1:7" x14ac:dyDescent="0.2">
      <c r="A723" t="str">
        <f t="shared" si="45"/>
        <v>Kirsi</v>
      </c>
      <c r="B723" t="str">
        <f t="shared" si="46"/>
        <v>Tuura</v>
      </c>
      <c r="C723" t="s">
        <v>3539</v>
      </c>
      <c r="D723" s="50" t="s">
        <v>3538</v>
      </c>
      <c r="E723" s="6">
        <v>45635</v>
      </c>
      <c r="F723" s="11" t="s">
        <v>3548</v>
      </c>
    </row>
    <row r="724" spans="1:7" x14ac:dyDescent="0.2">
      <c r="A724" t="str">
        <f t="shared" si="45"/>
        <v>Anna</v>
      </c>
      <c r="B724" t="str">
        <f t="shared" si="46"/>
        <v>Korpinen</v>
      </c>
      <c r="C724" t="s">
        <v>3541</v>
      </c>
      <c r="D724" s="50" t="s">
        <v>3540</v>
      </c>
      <c r="E724" s="6">
        <v>45635</v>
      </c>
      <c r="F724" s="11" t="s">
        <v>3548</v>
      </c>
    </row>
    <row r="725" spans="1:7" x14ac:dyDescent="0.2">
      <c r="A725" t="str">
        <f t="shared" si="45"/>
        <v>Dawn</v>
      </c>
      <c r="B725" t="str">
        <f t="shared" si="46"/>
        <v>Guzman</v>
      </c>
      <c r="C725" t="s">
        <v>3543</v>
      </c>
      <c r="D725" s="50" t="s">
        <v>3542</v>
      </c>
      <c r="E725" s="6">
        <v>45635</v>
      </c>
      <c r="F725" s="11" t="s">
        <v>3548</v>
      </c>
      <c r="G725" t="s">
        <v>3544</v>
      </c>
    </row>
    <row r="726" spans="1:7" x14ac:dyDescent="0.2">
      <c r="A726" t="str">
        <f t="shared" si="45"/>
        <v>Tuukka</v>
      </c>
      <c r="B726" t="str">
        <f t="shared" si="46"/>
        <v>Pitkänen</v>
      </c>
      <c r="C726" t="s">
        <v>3331</v>
      </c>
      <c r="D726" s="50" t="s">
        <v>3545</v>
      </c>
      <c r="E726" s="6">
        <v>45635</v>
      </c>
      <c r="F726" s="11" t="s">
        <v>3548</v>
      </c>
    </row>
    <row r="727" spans="1:7" x14ac:dyDescent="0.2">
      <c r="A727" t="str">
        <f t="shared" si="45"/>
        <v>Monika</v>
      </c>
      <c r="B727" t="str">
        <f t="shared" si="46"/>
        <v>Ojala</v>
      </c>
      <c r="C727" t="s">
        <v>3552</v>
      </c>
      <c r="D727" s="50" t="s">
        <v>3551</v>
      </c>
      <c r="E727" s="6">
        <v>45634</v>
      </c>
      <c r="F727" t="s">
        <v>2837</v>
      </c>
    </row>
    <row r="728" spans="1:7" x14ac:dyDescent="0.2">
      <c r="A728" t="str">
        <f t="shared" si="45"/>
        <v/>
      </c>
      <c r="B728" t="str">
        <f t="shared" si="46"/>
        <v>Sauli</v>
      </c>
      <c r="C728" t="s">
        <v>3561</v>
      </c>
      <c r="D728" s="50" t="s">
        <v>3560</v>
      </c>
      <c r="E728" s="6">
        <v>45638</v>
      </c>
      <c r="F728" t="s">
        <v>2837</v>
      </c>
    </row>
  </sheetData>
  <sortState xmlns:xlrd2="http://schemas.microsoft.com/office/spreadsheetml/2017/richdata2" ref="A566:I604">
    <sortCondition ref="E566:E604"/>
  </sortState>
  <conditionalFormatting sqref="A372:B372 B677:B706 B712 B489:B673 B373:B487 B714:B728 B708:B710">
    <cfRule type="containsBlanks" dxfId="23" priority="3">
      <formula>LEN(TRIM(A372))=0</formula>
    </cfRule>
  </conditionalFormatting>
  <conditionalFormatting sqref="D138">
    <cfRule type="containsBlanks" dxfId="22"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7" r:id="rId25" xr:uid="{9E1B7697-25B0-410B-9C24-C6EB98518A08}"/>
    <hyperlink ref="D208" r:id="rId26" xr:uid="{84485CD8-1EB7-40C7-ACFD-C92CEA50AD28}"/>
    <hyperlink ref="D209" r:id="rId27" xr:uid="{AF2602B3-84AD-4F04-BC5B-FA4B2BA62BEB}"/>
    <hyperlink ref="D210" r:id="rId28" xr:uid="{5C9A01DF-5B2A-466C-8BEC-9EA925DF6E20}"/>
    <hyperlink ref="D211" r:id="rId29" xr:uid="{B260DB8C-088A-4388-85F8-C5BB457D7A18}"/>
    <hyperlink ref="D212" r:id="rId30" xr:uid="{FDC5B41C-27D0-41AC-B558-CD0F86C447C3}"/>
    <hyperlink ref="D213" r:id="rId31" xr:uid="{90C24B28-60A3-4C29-BEC4-6376B9C40B5A}"/>
    <hyperlink ref="D214" r:id="rId32" xr:uid="{96BFCDDD-A6C0-4D08-8840-5542509E8829}"/>
    <hyperlink ref="D215" r:id="rId33" xr:uid="{3505C49C-65C8-4D6F-82BC-42781AAC0796}"/>
    <hyperlink ref="D216" r:id="rId34" xr:uid="{544D1A60-BBCD-48B4-B5BD-FE1B19CC49F3}"/>
    <hyperlink ref="D217" r:id="rId35" xr:uid="{5A2AD93C-3075-4497-A729-5B9966CE9BC8}"/>
    <hyperlink ref="D218" r:id="rId36" xr:uid="{1341B74A-DF97-4DB6-AE48-BCBF5E401D67}"/>
    <hyperlink ref="D219" r:id="rId37" xr:uid="{66E13C8F-E32A-49F0-9B61-3019065B8D6E}"/>
    <hyperlink ref="G11" r:id="rId38" display="niina-susanna@outlook.com" xr:uid="{4834CB32-61FA-405B-9B74-A83834BD3B0F}"/>
    <hyperlink ref="D220" r:id="rId39" xr:uid="{DCC7631C-7DF1-4E6A-B74E-AE94149378FF}"/>
    <hyperlink ref="D221" r:id="rId40" xr:uid="{2EB21D73-A9B9-450D-9820-F171BB81B977}"/>
    <hyperlink ref="D222" r:id="rId41" xr:uid="{1CED6352-A406-47F7-97D6-65FCCD29A4A7}"/>
    <hyperlink ref="D223" r:id="rId42" xr:uid="{F9868DDC-307E-4620-9CD4-12D09A102EFE}"/>
    <hyperlink ref="D224" r:id="rId43" xr:uid="{B4A0B6BC-8A5F-4B8A-9E59-528B8FDA712B}"/>
    <hyperlink ref="D227" r:id="rId44" xr:uid="{56683E4A-261B-4D32-ABF0-9F9B6B301B77}"/>
    <hyperlink ref="D228" r:id="rId45" xr:uid="{E6F04605-FE6F-447F-8FFF-F61EA46571C6}"/>
    <hyperlink ref="D229" r:id="rId46" xr:uid="{C3FEE989-BD11-4A1A-8021-6137D5490527}"/>
    <hyperlink ref="D230" r:id="rId47" xr:uid="{D0A04C88-885A-417D-8B8C-1DA83F8711CF}"/>
    <hyperlink ref="D231" r:id="rId48" xr:uid="{34C2D502-BD52-443D-8077-337A1960DE65}"/>
    <hyperlink ref="D232" r:id="rId49" xr:uid="{1104EEE1-A609-437F-8889-0ACFF15E173E}"/>
    <hyperlink ref="D233" r:id="rId50" xr:uid="{018B76B6-DAE8-47B3-AB04-36C73A76836F}"/>
    <hyperlink ref="D234" r:id="rId51" xr:uid="{5A4EC6DD-6D2C-4A46-80E3-4BA4A3C7C116}"/>
    <hyperlink ref="D235" r:id="rId52" xr:uid="{79BDC1CD-DF5B-47DE-B64F-A580200C3B98}"/>
    <hyperlink ref="D236" r:id="rId53" xr:uid="{605212F2-F6CA-451C-81B1-A47C0A4E39FD}"/>
    <hyperlink ref="D237" r:id="rId54" xr:uid="{802A8F55-566A-4301-99BC-55372A533DCB}"/>
    <hyperlink ref="D238"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39" r:id="rId61" xr:uid="{C3F03D10-A0CF-4400-A6E1-0341B5EB5FD2}"/>
    <hyperlink ref="D241" r:id="rId62" xr:uid="{E3C1E5EA-8501-49D5-84E4-1A435E58737E}"/>
    <hyperlink ref="D243" r:id="rId63" xr:uid="{11567396-115C-4E43-95C5-73908B63C2DF}"/>
    <hyperlink ref="D246" r:id="rId64" xr:uid="{F6AFF5E6-8D3B-4024-8E4C-7CA4F4DC1C72}"/>
    <hyperlink ref="D247" r:id="rId65" xr:uid="{B61A5521-9883-4226-B07B-ED6636056592}"/>
    <hyperlink ref="D248" r:id="rId66" xr:uid="{B12D9D28-BC72-455C-8D73-C2A3E24054C9}"/>
    <hyperlink ref="D249" r:id="rId67" xr:uid="{68D38897-4475-4803-91C0-9C46150AC8BF}"/>
    <hyperlink ref="D250" r:id="rId68" xr:uid="{5C1CC298-51B4-4AE6-BC95-9A5E1441F502}"/>
    <hyperlink ref="D363" r:id="rId69" xr:uid="{04F0A4A0-CC54-4DD4-9A5F-C639D103E43E}"/>
    <hyperlink ref="D364" r:id="rId70" xr:uid="{CF009030-C64A-448E-B432-B816DF6C5A0F}"/>
    <hyperlink ref="D365" r:id="rId71" xr:uid="{F4D42A24-9AAD-4E90-BD6E-C50457A3268B}"/>
    <hyperlink ref="D366" r:id="rId72" xr:uid="{D2B93EAD-ED52-42B1-B5C3-D55D3A7F4556}"/>
    <hyperlink ref="D367" r:id="rId73" xr:uid="{8CEF5ADD-BB2D-4441-B4AE-103E73392BB5}"/>
    <hyperlink ref="D368" r:id="rId74" xr:uid="{80FFBDAB-61DE-4A85-92F6-980E8E1C8DA4}"/>
    <hyperlink ref="D369" r:id="rId75" xr:uid="{D04AC231-DDFE-4C70-B2C9-93EECE2E90B5}"/>
    <hyperlink ref="D370" r:id="rId76" xr:uid="{B0579B14-7978-47FA-84CE-1CC78EF4010D}"/>
    <hyperlink ref="D371" r:id="rId77" xr:uid="{C5945261-B0D0-46CB-BAD3-5BBF704B6A38}"/>
    <hyperlink ref="D372" r:id="rId78" xr:uid="{14C5BA85-1918-4609-BA25-F47989EF02DC}"/>
    <hyperlink ref="D373" r:id="rId79" xr:uid="{3AD4D9A7-1362-4382-AA24-EC4581110508}"/>
    <hyperlink ref="D374" r:id="rId80" xr:uid="{75B5B568-45E7-4F93-BC3F-7D8C31BD8AEB}"/>
    <hyperlink ref="D376" r:id="rId81" xr:uid="{94FFF372-1220-400E-AD6E-7B9808A42756}"/>
    <hyperlink ref="D377" r:id="rId82" xr:uid="{C2E32D38-317A-44CB-BE4F-43C1405D6CA5}"/>
    <hyperlink ref="D378" r:id="rId83" xr:uid="{625FB615-9CB5-4B2C-89C5-E89660B494D6}"/>
    <hyperlink ref="D379" r:id="rId84" xr:uid="{A6ACB7C8-EAB5-46AF-A4F9-743B0442A18D}"/>
    <hyperlink ref="D380" r:id="rId85" xr:uid="{A62721EC-FB25-4D45-96B0-D1CF8A95196C}"/>
    <hyperlink ref="D381" r:id="rId86" xr:uid="{BDFAA121-1A81-4A54-8590-1B8E77979599}"/>
    <hyperlink ref="D382" r:id="rId87" xr:uid="{145CFE5B-C5AF-4721-87A4-881E8A1646FE}"/>
    <hyperlink ref="D383" r:id="rId88" xr:uid="{AAF78A10-F76A-4D90-AC70-EAACA19E4E70}"/>
    <hyperlink ref="D384" r:id="rId89" xr:uid="{A35D4057-F42B-41E5-B309-8720061BAF33}"/>
    <hyperlink ref="D385" r:id="rId90" xr:uid="{D5CC8236-EACC-4007-83D7-96078F4B472F}"/>
    <hyperlink ref="D386" r:id="rId91" xr:uid="{BA952E1E-A6C6-4327-B80F-CF0E32450439}"/>
    <hyperlink ref="D389" r:id="rId92" xr:uid="{FBDCD03C-9D53-42AE-913F-B9B5DD1BD022}"/>
    <hyperlink ref="D390" r:id="rId93" xr:uid="{2036B29C-BFB6-4D39-9ADB-85BCC3B6CFFA}"/>
    <hyperlink ref="D391" r:id="rId94" xr:uid="{E8DE5AE1-75FB-4D2D-AD2E-B7C7077A05A5}"/>
    <hyperlink ref="D401" r:id="rId95" xr:uid="{C1728936-6FE3-4CBD-A154-6E76FEC5AB26}"/>
    <hyperlink ref="D325" r:id="rId96" xr:uid="{B032775B-E455-42DB-A24F-1288566333F2}"/>
    <hyperlink ref="D405" r:id="rId97" xr:uid="{29459240-847C-4D96-B61A-9EADD3A87EA8}"/>
    <hyperlink ref="D402" r:id="rId98" xr:uid="{37C036F4-4D90-4504-A8DE-FC7C9C613C30}"/>
    <hyperlink ref="D403" r:id="rId99" xr:uid="{F371AA34-0BC8-4289-BD8C-F580FD4993B2}"/>
    <hyperlink ref="D404" r:id="rId100" xr:uid="{D8265229-79DD-4A09-8484-D778E314317A}"/>
    <hyperlink ref="D406" r:id="rId101" xr:uid="{14A174B4-432A-49B1-AD3A-E2CFE75821B0}"/>
    <hyperlink ref="D407" r:id="rId102" xr:uid="{A14704BD-EDD7-461F-8999-1DF025E34876}"/>
    <hyperlink ref="D408" r:id="rId103" xr:uid="{5A913475-A499-42E2-A199-88DB956D9DD9}"/>
    <hyperlink ref="D95" r:id="rId104" xr:uid="{1256717C-5B51-4D29-B83B-35668A69C6A0}"/>
    <hyperlink ref="D409" r:id="rId105" xr:uid="{F86C2E5F-B8E5-4CCD-B5EC-1B2666B7F596}"/>
    <hyperlink ref="D410" r:id="rId106" xr:uid="{EA610780-4A08-4ABC-9686-FAED4C1FB94E}"/>
    <hyperlink ref="D411" r:id="rId107" xr:uid="{087731AB-4EC0-4710-ADFA-52279DCC4B40}"/>
    <hyperlink ref="D412" r:id="rId108" xr:uid="{8037B179-6F54-49D9-85CA-53A6C4599DD0}"/>
    <hyperlink ref="D413" r:id="rId109" xr:uid="{A0261260-7A10-4BD8-BC40-3C9C79D44676}"/>
    <hyperlink ref="D414" r:id="rId110" xr:uid="{26711161-7CC3-4C1D-87F6-BFC7B8560BD9}"/>
    <hyperlink ref="D415" r:id="rId111" xr:uid="{0CD0D3E7-A897-437A-9F34-4958C80C87C4}"/>
    <hyperlink ref="D416" r:id="rId112" xr:uid="{174DC6F7-131D-4934-8903-C69B817E04A2}"/>
    <hyperlink ref="D417" r:id="rId113" xr:uid="{BDE8F316-FAE3-4BD1-BE92-BD9B8DBA9584}"/>
    <hyperlink ref="D293" r:id="rId114" xr:uid="{5DB7EA0D-426B-4FD1-8BB1-B544B7DD72B5}"/>
    <hyperlink ref="D418" r:id="rId115" xr:uid="{CE1C7D80-7840-43C1-B568-3D85DFE5EA20}"/>
    <hyperlink ref="D419" r:id="rId116" xr:uid="{65072AEB-B4FB-4BAF-93A1-AE5BE161331A}"/>
    <hyperlink ref="D421" r:id="rId117" xr:uid="{2586E52B-5FCE-4668-AE20-107B555874F0}"/>
    <hyperlink ref="D422" r:id="rId118" xr:uid="{C7C0BAEB-C203-41AF-90D0-58A5E6737C35}"/>
    <hyperlink ref="D423" r:id="rId119" xr:uid="{AD571691-C735-4C47-882B-0CC29EEF74EC}"/>
    <hyperlink ref="D424" r:id="rId120" xr:uid="{5EDF0050-CBD7-4444-9318-062DC552E0FF}"/>
    <hyperlink ref="D425" r:id="rId121" xr:uid="{F10148D3-8C98-4FDE-ABB5-BE67F0F819EB}"/>
    <hyperlink ref="D426" r:id="rId122" xr:uid="{0D84EBDA-3776-4683-A2B4-4D6AD0EEE69D}"/>
    <hyperlink ref="D427" r:id="rId123" xr:uid="{19909DEA-007A-4745-B3AD-3AD5C070FA39}"/>
    <hyperlink ref="D420" r:id="rId124" xr:uid="{15716BF5-D96C-4F3D-B6D8-82A803AB9FD2}"/>
    <hyperlink ref="D428" r:id="rId125" xr:uid="{DFF5243E-FAEC-4A88-89BE-A565A322869B}"/>
    <hyperlink ref="D429" r:id="rId126" xr:uid="{B78DD28D-2758-4ABC-9E2B-589D47AD7661}"/>
    <hyperlink ref="D430" r:id="rId127" xr:uid="{143CA324-DF6E-4EC2-B911-4482D0C0F2B7}"/>
    <hyperlink ref="D431" r:id="rId128" xr:uid="{61C88692-190B-4C58-85C1-0B12F551F0C3}"/>
    <hyperlink ref="D432" r:id="rId129" xr:uid="{EAF852A8-9B55-4AED-951F-164A8534B6B9}"/>
    <hyperlink ref="D433" r:id="rId130" xr:uid="{11CCCAED-104B-4085-B1EB-A36250C19C3C}"/>
    <hyperlink ref="D434" r:id="rId131" xr:uid="{47D2F608-066E-4C14-B483-E1D9D696AF8C}"/>
    <hyperlink ref="D435" r:id="rId132" xr:uid="{7DC54B1B-6223-4475-BC9C-765EECE1C24E}"/>
    <hyperlink ref="D437" r:id="rId133" xr:uid="{B53C3C7E-2B7F-438F-8267-E56FA96601DC}"/>
    <hyperlink ref="D438" r:id="rId134" xr:uid="{615257F3-F302-4D10-8F79-86F320CE6D56}"/>
    <hyperlink ref="D439" r:id="rId135" xr:uid="{AC04D90D-A79C-4116-8D16-94D160EF0BD7}"/>
    <hyperlink ref="D440" r:id="rId136" xr:uid="{D2C0E722-081B-4FC5-9D3A-20F339FF251F}"/>
    <hyperlink ref="D441" r:id="rId137" xr:uid="{F45DF8DE-BF57-4C78-A0CF-E52058253B83}"/>
    <hyperlink ref="D442" r:id="rId138" xr:uid="{80C79255-F724-4EDB-A09D-3DB61963570B}"/>
    <hyperlink ref="D443" r:id="rId139" xr:uid="{29BE5107-AF6F-4B8D-8564-3C30D912C584}"/>
    <hyperlink ref="D444" r:id="rId140" xr:uid="{8A730A1C-A1A1-46E2-A2C0-ACE43ABA5DC7}"/>
    <hyperlink ref="D445" r:id="rId141" xr:uid="{DB43BB22-D914-4176-961B-F95A9F148D7A}"/>
    <hyperlink ref="D447" r:id="rId142" xr:uid="{CFB537D1-67C9-4B6B-8C36-9E75F0D814D5}"/>
    <hyperlink ref="D448" r:id="rId143" xr:uid="{FEA26016-587E-4CBE-AA8C-954FEC3C174D}"/>
    <hyperlink ref="D450" r:id="rId144" xr:uid="{57E59461-A0A5-43A5-9C95-08C8BD3D3AAA}"/>
    <hyperlink ref="D145" r:id="rId145" xr:uid="{E6D65458-825D-442C-AAD2-71A725D09613}"/>
    <hyperlink ref="D449" r:id="rId146" xr:uid="{1CFECDA9-05D0-4CB0-8A56-DEA93B9A9F32}"/>
    <hyperlink ref="D472" r:id="rId147" xr:uid="{3B1CB448-0296-4688-8E09-B1ECD030DEE9}"/>
    <hyperlink ref="D469" r:id="rId148" xr:uid="{813C1562-E12A-41E8-8654-39075136C354}"/>
    <hyperlink ref="D473" r:id="rId149" xr:uid="{C293B5CD-7B01-4657-8CC1-62AA3A8B2529}"/>
    <hyperlink ref="D470" r:id="rId150" xr:uid="{0DA74F42-5406-4D57-BCC4-1B283A22E17D}"/>
    <hyperlink ref="D471" r:id="rId151" xr:uid="{7E8B523F-28B0-4B01-80C4-D4C05BB69A4C}"/>
    <hyperlink ref="D468" r:id="rId152" xr:uid="{84527436-67D0-4EF7-9612-6843C845FF67}"/>
    <hyperlink ref="D465" r:id="rId153" xr:uid="{A078154F-BDA3-4E93-BE25-2AD8C1528DBD}"/>
    <hyperlink ref="D463" r:id="rId154" xr:uid="{9EAB613D-F9BF-4AB9-B28B-743C04542311}"/>
    <hyperlink ref="D462" r:id="rId155" xr:uid="{1C62A45C-BFB7-42A6-88FD-E346CED4E1B0}"/>
    <hyperlink ref="D458" r:id="rId156" xr:uid="{18B8228C-F586-4764-8013-8DA928E063A8}"/>
    <hyperlink ref="D456" r:id="rId157" xr:uid="{772C186E-708B-455F-B98A-91D832940652}"/>
    <hyperlink ref="D452" r:id="rId158" xr:uid="{3B426615-D3E8-4B4C-A51D-8FC14A8FD275}"/>
    <hyperlink ref="D466" r:id="rId159" xr:uid="{E78937A2-E1BA-4342-AB0A-33AD7B08A9C1}"/>
    <hyperlink ref="D464" r:id="rId160" xr:uid="{DBFD3EFC-2F45-418B-A83D-C0046F059E23}"/>
    <hyperlink ref="D461" r:id="rId161" xr:uid="{43D932BE-E527-4698-A2FD-058A7FC36E1E}"/>
    <hyperlink ref="D459" r:id="rId162" xr:uid="{ECBF9307-D2DB-4C93-B2BB-6C9102A9CEA5}"/>
    <hyperlink ref="D460" r:id="rId163" xr:uid="{7C28EFDE-0058-4D56-A2E2-48BF7F818DE1}"/>
    <hyperlink ref="D457" r:id="rId164" xr:uid="{C5482DCB-D4CD-4BA6-890B-81BDBA3DBA5E}"/>
    <hyperlink ref="D454" r:id="rId165" xr:uid="{A6D5A5ED-CE42-4E5D-AEC2-0CF0DA1A401E}"/>
    <hyperlink ref="D455" r:id="rId166" xr:uid="{734AA707-2273-45DC-B1FE-7B5392CDC162}"/>
    <hyperlink ref="D453" r:id="rId167" xr:uid="{64D8B547-E04A-47EF-A839-0174D76A2071}"/>
    <hyperlink ref="D451" r:id="rId168" xr:uid="{FA3938E1-59D3-4A85-B4CF-EF70DCA78B29}"/>
    <hyperlink ref="D475" r:id="rId169" xr:uid="{61BE31DE-10FF-437E-9FD4-87545A57F640}"/>
    <hyperlink ref="D476" r:id="rId170" xr:uid="{A849C81E-568E-4D3B-BC33-053C0ECF1E53}"/>
    <hyperlink ref="D477" r:id="rId171" xr:uid="{F8BD2D46-0812-46BA-A4BE-DA6C3366EA2C}"/>
    <hyperlink ref="D478" r:id="rId172" xr:uid="{F3A1206E-E183-4384-BCF7-1F16D414194C}"/>
    <hyperlink ref="D479" r:id="rId173" xr:uid="{5E8A0F63-5E72-4B58-B9C3-0188DECF5C1F}"/>
    <hyperlink ref="D480" r:id="rId174" xr:uid="{6B1C0C59-EA2B-482F-8AFB-C95F177DEE40}"/>
    <hyperlink ref="D481" r:id="rId175" xr:uid="{E154404C-7D41-479B-BA2D-52E4DAD5DB35}"/>
    <hyperlink ref="D483" r:id="rId176" xr:uid="{98AF681D-330F-4B1A-95DC-FAB0A8AE7F99}"/>
    <hyperlink ref="D484" r:id="rId177" xr:uid="{CB6DF9D1-A8E9-42EB-A516-003F6D48A971}"/>
    <hyperlink ref="D482" r:id="rId178" xr:uid="{0F47DDB3-C367-4AA9-B0D1-6816BA978794}"/>
    <hyperlink ref="D474" r:id="rId179" xr:uid="{09A1DDC1-0C56-499C-835B-90DFE05EA875}"/>
    <hyperlink ref="D485" r:id="rId180" xr:uid="{1660156E-C749-40F5-93C3-B93FF809E8D0}"/>
    <hyperlink ref="D486" r:id="rId181" xr:uid="{597554EF-DB19-4642-B101-C42607B6D8DC}"/>
    <hyperlink ref="D487" r:id="rId182" xr:uid="{CA8611C8-53DB-4451-8496-E0247CD31A6B}"/>
    <hyperlink ref="D488" r:id="rId183" xr:uid="{4B7C70C1-328F-42C9-95A9-C4E1CA05DDAF}"/>
    <hyperlink ref="D489" r:id="rId184" xr:uid="{3DC6719E-0A6C-45A1-94BC-79349646D1A9}"/>
    <hyperlink ref="D490" r:id="rId185" xr:uid="{A91D57F1-1643-4C21-BDC7-AC8330A4CDD1}"/>
    <hyperlink ref="D491" r:id="rId186" xr:uid="{3A6D8177-D712-43D0-9F20-BDFBC7147C39}"/>
    <hyperlink ref="D492" r:id="rId187" xr:uid="{4833535C-0476-4825-8CFD-3EE855A74DA3}"/>
    <hyperlink ref="D493" r:id="rId188" xr:uid="{DA006C84-3744-4E1D-98B8-D1F3B8502B71}"/>
    <hyperlink ref="D494" r:id="rId189" xr:uid="{C71E0A41-033C-4A0F-8096-5A8569446E9C}"/>
    <hyperlink ref="D495" r:id="rId190" xr:uid="{0F952C89-7232-40AB-A938-E00A5BFD0A46}"/>
    <hyperlink ref="D496" r:id="rId191" xr:uid="{2456565E-794E-491F-80D6-74EB9A4F752F}"/>
    <hyperlink ref="D501" r:id="rId192" xr:uid="{FDD440A5-3258-4BA1-8211-DC28D6F83C71}"/>
    <hyperlink ref="D500" r:id="rId193" xr:uid="{4028ABF7-D39F-4547-9416-ECE605FADEF8}"/>
    <hyperlink ref="D499" r:id="rId194" xr:uid="{0436AE4E-0803-44CC-8B85-5342B8FB6D13}"/>
    <hyperlink ref="D498" r:id="rId195" xr:uid="{F869A3E9-31D8-4AD9-ABBE-667C4925A432}"/>
    <hyperlink ref="D497" r:id="rId196" xr:uid="{E31B9EF7-64BB-4C6F-A42F-9F3233632CDC}"/>
    <hyperlink ref="D19" r:id="rId197" xr:uid="{E58D492A-7771-4B07-BFA7-7B7932D2A75A}"/>
    <hyperlink ref="D503" r:id="rId198" xr:uid="{C54CA281-067C-46FD-A5BC-4CBC89007EC3}"/>
    <hyperlink ref="D504" r:id="rId199" xr:uid="{6F7EE939-AD62-4AD4-8C23-160E6D17F56B}"/>
    <hyperlink ref="D505" r:id="rId200" xr:uid="{47B9069A-7010-4995-A61A-9567B068C767}"/>
    <hyperlink ref="D506" r:id="rId201" xr:uid="{C425CE99-EBA1-48C8-9294-3AA061D13992}"/>
    <hyperlink ref="D507" r:id="rId202" xr:uid="{769772D8-17CF-4BAB-8BB3-7E4AC7EA2942}"/>
    <hyperlink ref="D508" r:id="rId203" xr:uid="{B0BDD20D-262E-4578-905F-CAA8D2EC745F}"/>
    <hyperlink ref="D509" r:id="rId204" xr:uid="{F698F42E-C728-465D-BB72-6AE5560DA056}"/>
    <hyperlink ref="D510" r:id="rId205" xr:uid="{92BF83CA-C6D4-47BA-8D7A-D3A7FEBFDE1D}"/>
    <hyperlink ref="D511" r:id="rId206" xr:uid="{0D95C640-3E78-4364-988A-D4423EDB7878}"/>
    <hyperlink ref="D512" r:id="rId207" xr:uid="{72BF6CE7-DEF3-4824-9542-6807427725C9}"/>
    <hyperlink ref="D520" r:id="rId208" xr:uid="{8C2210CF-0ABE-418B-A477-0F78E41CEE0E}"/>
    <hyperlink ref="D515" r:id="rId209" xr:uid="{17BA4985-90E9-4485-98F8-8CFBE4FF876F}"/>
    <hyperlink ref="D516" r:id="rId210" xr:uid="{C76EB1D7-E2E1-42C3-9820-AE3E420E8F54}"/>
    <hyperlink ref="D513" r:id="rId211" xr:uid="{7276D001-8B31-4AEC-9275-5F2379375687}"/>
    <hyperlink ref="D514" r:id="rId212" xr:uid="{444CBCBF-2E04-4F2B-BF50-401A83E03BB1}"/>
    <hyperlink ref="D517" r:id="rId213" xr:uid="{522B05A6-0B8E-4168-80A1-ECCD26A6D0DD}"/>
    <hyperlink ref="D518" r:id="rId214" xr:uid="{30B3B294-B84F-4663-AF44-6ED1240A2A68}"/>
    <hyperlink ref="D519" r:id="rId215" xr:uid="{4C02CD2C-5392-4F1B-94F2-0C115EC93DE0}"/>
    <hyperlink ref="D521" r:id="rId216" xr:uid="{9B3E8137-A50B-4FCE-A356-0D664266273D}"/>
    <hyperlink ref="D522" r:id="rId217" xr:uid="{6D41BCD8-D8A5-409E-9115-AF589659690B}"/>
    <hyperlink ref="D523" r:id="rId218" xr:uid="{715A49A1-B24F-44A6-A30F-FE8E00322E07}"/>
    <hyperlink ref="D524" r:id="rId219" xr:uid="{403A5B4B-0460-4789-9AC3-2519A40071FC}"/>
    <hyperlink ref="D525" r:id="rId220" xr:uid="{14449415-FD5A-4739-997A-98FE4AA942F8}"/>
    <hyperlink ref="D526" r:id="rId221" xr:uid="{AB424A90-5EF3-4377-87D7-B8D7B7B02E30}"/>
    <hyperlink ref="D10" r:id="rId222" xr:uid="{97B2EDD6-7904-4EA1-AA73-80CBDC2A6840}"/>
    <hyperlink ref="D527" r:id="rId223" xr:uid="{B78BFB4F-BDE4-40DB-82EB-0791C097F96B}"/>
    <hyperlink ref="D528" r:id="rId224" xr:uid="{07A39884-3982-4155-9293-D27A6EC3658B}"/>
    <hyperlink ref="D529" r:id="rId225" xr:uid="{F84D76BA-E174-4940-AB58-5996F93FC9DA}"/>
    <hyperlink ref="D530" r:id="rId226" xr:uid="{CDBF5642-0CAC-42DE-A905-3081B5966BE2}"/>
    <hyperlink ref="D531" r:id="rId227" xr:uid="{A4E1EA76-2F0F-43D6-869C-BBA79285EDBC}"/>
    <hyperlink ref="D532" r:id="rId228" xr:uid="{0837A971-09F1-41D1-870A-1F3A96807262}"/>
    <hyperlink ref="D533" r:id="rId229" xr:uid="{2127B5EF-EA4B-4E2D-83FF-553ED750B8AD}"/>
    <hyperlink ref="D534" r:id="rId230" xr:uid="{DE7F85A7-C29A-44E7-8AC9-DD01BE89972B}"/>
    <hyperlink ref="D538" r:id="rId231" xr:uid="{80FD0127-FF59-49BC-A1DA-27D51C67C7E8}"/>
    <hyperlink ref="D537" r:id="rId232" xr:uid="{22C124E1-FF3F-4C9D-9140-EE8EBF1CA943}"/>
    <hyperlink ref="D535" r:id="rId233" xr:uid="{85D017D7-DD35-473F-8A82-6FD7A7A2E390}"/>
    <hyperlink ref="D536" r:id="rId234" xr:uid="{F5227028-86CD-4266-94B1-39E6B77D9D9A}"/>
    <hyperlink ref="D539" r:id="rId235" xr:uid="{C57B19BB-F357-430C-97D9-EB249C73F297}"/>
    <hyperlink ref="D540" r:id="rId236" xr:uid="{269162FD-A931-4328-9ABE-966475B4DBBF}"/>
    <hyperlink ref="D542" r:id="rId237" xr:uid="{5D551D7B-ADE9-4EC3-8885-9A2B3C81DFC3}"/>
    <hyperlink ref="D543" r:id="rId238" xr:uid="{B9DCA21C-BD7B-4E31-99A9-BCD35B7FF292}"/>
    <hyperlink ref="D544" r:id="rId239" xr:uid="{C9B21D21-9506-4C56-9901-95956933A90E}"/>
    <hyperlink ref="D545" r:id="rId240" xr:uid="{55D8C793-DA9E-46DD-AC04-8F04CEA25F9E}"/>
    <hyperlink ref="D546" r:id="rId241" xr:uid="{5DD61C52-E925-4DC5-A3E7-61ADD577911D}"/>
    <hyperlink ref="D547" r:id="rId242" xr:uid="{9FD25453-A053-49B5-9F39-93F842266AE5}"/>
    <hyperlink ref="D548" r:id="rId243" xr:uid="{66667D6B-D624-4138-A51C-2472411DF162}"/>
    <hyperlink ref="D549" r:id="rId244" xr:uid="{04AD3959-91B5-4F8B-B513-A3B23AA1DA70}"/>
    <hyperlink ref="D550" r:id="rId245" xr:uid="{DDCC48B7-4F47-47F0-91F0-DF28A5D372B8}"/>
    <hyperlink ref="D551" r:id="rId246" xr:uid="{9CC834D1-9002-426A-AFDA-2893B87CACF9}"/>
    <hyperlink ref="D554" r:id="rId247" xr:uid="{8B98916B-AEBC-4DE4-8477-4A881473CEB9}"/>
    <hyperlink ref="D555" r:id="rId248" xr:uid="{CD85F51E-363B-4847-84E4-D559D3C8F051}"/>
    <hyperlink ref="D556" r:id="rId249" xr:uid="{DBE61243-CD6B-48EA-917C-CE20454F4DF3}"/>
    <hyperlink ref="D557" r:id="rId250" xr:uid="{9ADB40F6-7082-4CD7-B27C-102B729A970B}"/>
    <hyperlink ref="D558" r:id="rId251" xr:uid="{F3AC1763-37FD-439F-89F9-A62317ABF0ED}"/>
    <hyperlink ref="D559" r:id="rId252" xr:uid="{DBC8BA01-6A25-423C-BC1F-B770A595D3C4}"/>
    <hyperlink ref="D560" r:id="rId253" xr:uid="{9647ADAF-1EA0-441A-8A8A-EA61A742918F}"/>
    <hyperlink ref="D562" r:id="rId254" xr:uid="{712D09A0-65C3-46F6-A1B9-248E2AA987B6}"/>
    <hyperlink ref="D563" r:id="rId255" xr:uid="{68DAB64F-AA8E-48E4-A0D0-4A7DA33348AF}"/>
    <hyperlink ref="D564" r:id="rId256" xr:uid="{DBAE93CE-5C38-4317-B9A1-A876DA91A9A8}"/>
    <hyperlink ref="D553" r:id="rId257" xr:uid="{7F972E9B-770B-4E0B-AD71-4083F95FC418}"/>
    <hyperlink ref="D561" r:id="rId258" xr:uid="{D42F8156-16AC-4BB0-833E-1EE1718E65B3}"/>
    <hyperlink ref="D565" r:id="rId259" xr:uid="{D888F5CB-4651-4D75-AA0D-A50D8C76091F}"/>
    <hyperlink ref="D569" r:id="rId260" xr:uid="{4D5C33D3-39BC-4508-9821-2C529006EB14}"/>
    <hyperlink ref="D552" r:id="rId261" xr:uid="{285219A5-B9EA-4CA4-9A84-9BC8E8ADC64A}"/>
    <hyperlink ref="D577" r:id="rId262" xr:uid="{D454B392-8CC9-42B4-B310-56E9F9E3D4EE}"/>
    <hyperlink ref="D578" r:id="rId263" xr:uid="{68B7861E-C5EC-40EE-B28B-7694F1045FE7}"/>
    <hyperlink ref="D580" r:id="rId264" xr:uid="{B3A9219F-71C1-4671-9E7B-BFAC8D8D8E87}"/>
    <hyperlink ref="D581" r:id="rId265" xr:uid="{E1198BF3-04B0-44C2-BA69-7D1DD92DFAD6}"/>
    <hyperlink ref="D603" r:id="rId266" xr:uid="{8E890F88-4204-40A0-991F-900459995EF5}"/>
    <hyperlink ref="D584" r:id="rId267" xr:uid="{A25CF496-8B8C-42DD-8A20-4123BACF5DE7}"/>
    <hyperlink ref="D591" r:id="rId268" xr:uid="{DBE19A64-3060-4AB4-8B3A-F9FB8A229A4C}"/>
    <hyperlink ref="D604" r:id="rId269" xr:uid="{D0B30266-DB9F-4AA1-980A-5227782DD150}"/>
    <hyperlink ref="D592" r:id="rId270" xr:uid="{AE6308EB-7402-4DA4-A2EE-DDC8DB998D25}"/>
    <hyperlink ref="D570" r:id="rId271" xr:uid="{0E33C340-31FD-4222-9827-03BB89D865F2}"/>
    <hyperlink ref="D571" r:id="rId272" xr:uid="{906D2562-112F-407C-84F3-C741D3668FD8}"/>
    <hyperlink ref="D567" r:id="rId273" xr:uid="{2E5DD7E8-2201-40D2-9BEA-F78D3C52D03C}"/>
    <hyperlink ref="D568" r:id="rId274" xr:uid="{7EBFB83E-B73F-4BE2-8048-19AE2190C3A3}"/>
    <hyperlink ref="D566" r:id="rId275" xr:uid="{B72D4326-D2E2-493D-A374-86D4FF2E7A6D}"/>
    <hyperlink ref="D605" r:id="rId276" xr:uid="{30E5BED9-094F-4A3F-84E7-26819F7A740D}"/>
    <hyperlink ref="D606" r:id="rId277" xr:uid="{FC8807AE-2E96-4C85-99A9-03647385AF85}"/>
    <hyperlink ref="D607" r:id="rId278" xr:uid="{B0FD4B1F-6FB7-43E0-ABE0-32B358DA0D8D}"/>
    <hyperlink ref="D609" r:id="rId279" xr:uid="{4487D3E6-BBE1-4A04-AC0F-F5DCAB177355}"/>
    <hyperlink ref="D610" r:id="rId280" xr:uid="{EA0FF4C0-7F23-4F93-AD41-3FF1ADA71005}"/>
    <hyperlink ref="D611" r:id="rId281" xr:uid="{8734F47F-E7D3-4D99-B68C-3E85B7BF0857}"/>
    <hyperlink ref="D612" r:id="rId282" xr:uid="{03EF6FED-AC60-42D6-BC9C-15DC769AE989}"/>
    <hyperlink ref="D613" r:id="rId283" xr:uid="{F94A8635-0DEF-4B06-A1A9-C2FF02943B37}"/>
    <hyperlink ref="D614" r:id="rId284" xr:uid="{5F0D6D7B-0A12-441B-B296-643ED5FA0EA4}"/>
    <hyperlink ref="D615" r:id="rId285" xr:uid="{D8713792-B5D2-41BB-818A-9A15F2F16F7C}"/>
    <hyperlink ref="D616" r:id="rId286" xr:uid="{1DFCA9B9-3D5E-44F8-9253-A899BAC1216A}"/>
    <hyperlink ref="D617" r:id="rId287" xr:uid="{94C0A0A1-348D-4078-9A3C-F44C66BD5C7B}"/>
    <hyperlink ref="D618" r:id="rId288" xr:uid="{F8CB7F93-3431-42E5-B059-A2DD476F24E7}"/>
    <hyperlink ref="D620" r:id="rId289" xr:uid="{B78E5D4A-0F87-48B4-91E9-D33812D6D3E0}"/>
    <hyperlink ref="D621" r:id="rId290" xr:uid="{87539314-0615-47CC-B2DB-C4860A54A6FB}"/>
    <hyperlink ref="D622" r:id="rId291" xr:uid="{2BE0A95C-F33C-4626-9C45-3E9AEA4F1B50}"/>
    <hyperlink ref="D623" r:id="rId292" xr:uid="{3CF1A48C-14EB-4348-BD40-090D24B75DBB}"/>
    <hyperlink ref="D624" r:id="rId293" xr:uid="{5BC38815-1374-4343-9F20-867895016F9F}"/>
    <hyperlink ref="D625" r:id="rId294" xr:uid="{E6CBF3EE-570B-439D-8E43-5644D7AB24F5}"/>
    <hyperlink ref="D619" r:id="rId295" xr:uid="{04846897-787C-4E32-B685-3F81201A2AA4}"/>
    <hyperlink ref="D608" r:id="rId296" xr:uid="{83D2261A-8C56-4893-8BBB-AA7364AFC0BA}"/>
    <hyperlink ref="D626" r:id="rId297" xr:uid="{742FCF20-8663-4BD1-913F-7636FA0CB33F}"/>
    <hyperlink ref="D627" r:id="rId298" xr:uid="{D31C83C6-B256-4C4C-9ED4-5516B4AED319}"/>
    <hyperlink ref="D628" r:id="rId299" xr:uid="{DFB65403-5D2F-4A7E-9E0C-984958367654}"/>
    <hyperlink ref="D629" r:id="rId300" xr:uid="{1E41C7F0-75E6-4B35-905D-3586A8E52A9A}"/>
    <hyperlink ref="D630" r:id="rId301" xr:uid="{95F38E4F-0B53-4BCF-B524-4193F28D3865}"/>
    <hyperlink ref="D631" r:id="rId302" xr:uid="{F19144B0-B405-4872-AC91-DDB8175D1C42}"/>
    <hyperlink ref="D632" r:id="rId303" xr:uid="{F1F78FC4-537E-480C-A8EF-2AE07E5D83F2}"/>
    <hyperlink ref="D650" r:id="rId304" xr:uid="{A7D1D7F0-9DF8-4375-841F-BDA5F445B90B}"/>
    <hyperlink ref="D651" r:id="rId305" xr:uid="{F8F45CE1-012A-476A-BF68-3F8472767879}"/>
    <hyperlink ref="D652" r:id="rId306" xr:uid="{5B8C1A7E-6443-4836-AA7B-1B8F47E19AC5}"/>
    <hyperlink ref="D653" r:id="rId307" xr:uid="{CFCEA982-C7A3-4593-A845-2F0C31EEFA33}"/>
    <hyperlink ref="D654" r:id="rId308" xr:uid="{414AB7A0-D84E-4BA1-9880-335AB3A248B7}"/>
    <hyperlink ref="D655" r:id="rId309" xr:uid="{2B977469-48D3-4A62-9203-AF014B17575F}"/>
    <hyperlink ref="D656" r:id="rId310" xr:uid="{B89A1184-9118-4BB7-9832-56F32FEAA84E}"/>
    <hyperlink ref="D649" r:id="rId311" xr:uid="{2DC83834-8655-4BEA-B7C8-867F56E3DE44}"/>
    <hyperlink ref="D635" r:id="rId312" xr:uid="{9661F7AD-A237-4795-8B65-16759C8F53BB}"/>
    <hyperlink ref="D636" r:id="rId313" xr:uid="{C4F5D4DD-DB44-4BB8-9A0C-E17E69C8FAAD}"/>
    <hyperlink ref="D634" r:id="rId314" xr:uid="{8343F5BD-7FD3-4C99-85A7-E54417B7EA1F}"/>
    <hyperlink ref="D633" r:id="rId315" xr:uid="{AB90B482-CA51-4719-A1ED-285A59B70433}"/>
    <hyperlink ref="D637" r:id="rId316" xr:uid="{D0E95502-1FD9-4F9A-BDBB-6AAF0354CC50}"/>
    <hyperlink ref="D638" r:id="rId317" xr:uid="{8F53ECE6-2FF3-4ED7-86B4-2F8A15B2A601}"/>
    <hyperlink ref="D639" r:id="rId318" xr:uid="{E925598A-F8F7-4FA5-A4CF-3329059BFA89}"/>
    <hyperlink ref="D640" r:id="rId319" xr:uid="{38CF20C2-C1F5-4CC7-BC4D-336CE63D1656}"/>
    <hyperlink ref="D641" r:id="rId320" xr:uid="{39A4A98C-8077-4113-852B-7D067B92A176}"/>
    <hyperlink ref="D642" r:id="rId321" xr:uid="{62A37A92-BB61-4426-9A64-71A2B52D186A}"/>
    <hyperlink ref="D643" r:id="rId322" xr:uid="{8BF59199-C563-40DC-94B7-9EA256238B10}"/>
    <hyperlink ref="D644" r:id="rId323" xr:uid="{EB138E36-904C-4574-A7FC-51F9E9E77A4F}"/>
    <hyperlink ref="D645" r:id="rId324" xr:uid="{9FD2096B-CE8B-4310-BDE6-A70730588218}"/>
    <hyperlink ref="D646" r:id="rId325" xr:uid="{9FE9B858-2684-46A2-AFD9-A3C44EBC6534}"/>
    <hyperlink ref="D648" r:id="rId326" xr:uid="{5809869C-E201-4E80-8D93-F36838A2E48C}"/>
    <hyperlink ref="D657" r:id="rId327" xr:uid="{1721BAC6-70AB-4AA2-9F05-17ED84E10B19}"/>
    <hyperlink ref="D658" r:id="rId328" xr:uid="{815DC9F2-52C3-402E-8D67-CE6645B31DC3}"/>
    <hyperlink ref="D659" r:id="rId329" xr:uid="{B5317AE6-F4F3-494D-88DD-F30A7B2FAC41}"/>
    <hyperlink ref="D660" r:id="rId330" xr:uid="{9E0B5621-36FE-4E96-AECA-580BBC8FA827}"/>
    <hyperlink ref="D661" r:id="rId331" xr:uid="{8006D85B-2004-40A1-BFD2-68E302EB8C05}"/>
    <hyperlink ref="D572" r:id="rId332" xr:uid="{4657F83D-8BCB-43AF-BD2D-9575730EC592}"/>
    <hyperlink ref="D579" r:id="rId333" xr:uid="{653D61B1-5A61-42BC-BFDA-F8E9C4E44F1A}"/>
    <hyperlink ref="D573" r:id="rId334" xr:uid="{F83C270F-E793-4A02-AD74-B96F5ABE2F76}"/>
    <hyperlink ref="D574" r:id="rId335" xr:uid="{049291F1-F4CA-4160-910B-27A2A7BA6236}"/>
    <hyperlink ref="D575" r:id="rId336" xr:uid="{FDAE04FF-DF50-46E7-AE4C-6B1417975A14}"/>
    <hyperlink ref="D576" r:id="rId337" xr:uid="{7F25E533-AE21-43AF-B84A-63BBDB1FC90D}"/>
    <hyperlink ref="D582" r:id="rId338" xr:uid="{49530535-6BB1-4B57-9D2D-BCD0A00E229A}"/>
    <hyperlink ref="D583" r:id="rId339" xr:uid="{97B11EDE-46A4-4C01-B208-C8A91810DC7B}"/>
    <hyperlink ref="D586" r:id="rId340" xr:uid="{BCB79D1F-1A82-4908-BFA4-5E8E122C58D2}"/>
    <hyperlink ref="D587" r:id="rId341" xr:uid="{3B27476D-580C-4F69-AE73-75FB36A3510A}"/>
    <hyperlink ref="D588" r:id="rId342" xr:uid="{964F3AF5-3387-477B-8602-1AB020807BA5}"/>
    <hyperlink ref="D589" r:id="rId343" xr:uid="{005B2458-0228-45E3-AFA3-895AA000A3EB}"/>
    <hyperlink ref="D590" r:id="rId344" xr:uid="{154FBD35-5E35-4C69-97E4-54C2FDA72A22}"/>
    <hyperlink ref="D593" r:id="rId345" xr:uid="{A269A7FE-5E3F-48D0-A1CD-186FAB217971}"/>
    <hyperlink ref="D594" r:id="rId346" xr:uid="{D13D1506-117C-465A-8961-EAEAEB3FF7FA}"/>
    <hyperlink ref="D596" r:id="rId347" xr:uid="{D3F85802-819D-4FF8-A680-E7975E1C82F9}"/>
    <hyperlink ref="D597" r:id="rId348" xr:uid="{C8071CF0-FBB1-4C1D-9667-7DBE6E573B67}"/>
    <hyperlink ref="D599" r:id="rId349" xr:uid="{4A3E5629-614C-4E1D-A930-ADD14ED2C9A0}"/>
    <hyperlink ref="D600" r:id="rId350" xr:uid="{A62CB81D-4769-4856-9C77-3F1867120E21}"/>
    <hyperlink ref="D601" r:id="rId351" xr:uid="{718CCB67-DF74-4A26-A5A5-A1ED123F9873}"/>
    <hyperlink ref="D602" r:id="rId352" xr:uid="{23339570-E70F-4CCF-8F6E-BA4CE35B6838}"/>
    <hyperlink ref="D662" r:id="rId353" xr:uid="{578E8762-9931-417B-BDFD-066C6C070D8A}"/>
    <hyperlink ref="D663" r:id="rId354" xr:uid="{1911E2BE-D549-4603-BF7B-329A2878E368}"/>
    <hyperlink ref="D664" r:id="rId355" xr:uid="{37EF87F1-57C0-4EB4-95E2-495E4698F963}"/>
    <hyperlink ref="D666" r:id="rId356" xr:uid="{08AB6A08-51AB-4F63-959A-4EEB65166E24}"/>
    <hyperlink ref="D667" r:id="rId357" xr:uid="{9E41826C-9F49-43BE-9F3F-75D5E9D7D805}"/>
    <hyperlink ref="D668" r:id="rId358" xr:uid="{81879DC6-E359-42A3-9BA6-79CC666B6AC3}"/>
    <hyperlink ref="D669" r:id="rId359" xr:uid="{21B137DD-8EB4-4ACF-9BBE-975A78A4D7BB}"/>
    <hyperlink ref="D670" r:id="rId360" xr:uid="{2C6B1209-7A80-4B7C-8FE1-06EC03C4ABBF}"/>
    <hyperlink ref="D671" r:id="rId361" xr:uid="{BAEFBA3F-023D-4B5D-B175-BC02148B66BA}"/>
    <hyperlink ref="D672" r:id="rId362" xr:uid="{1A840942-CECB-414E-B683-1133A58584CA}"/>
    <hyperlink ref="D665" r:id="rId363" xr:uid="{55D12E3C-2A32-442C-A9F9-33EC13A58A80}"/>
    <hyperlink ref="D673" r:id="rId364" xr:uid="{2F70AA1B-03EB-4A5D-9AC4-1CD61D4FC9B6}"/>
    <hyperlink ref="D677" r:id="rId365" xr:uid="{D0E670D7-D946-4ADC-842F-CD3C93DE36E4}"/>
    <hyperlink ref="D674" r:id="rId366" xr:uid="{0F840397-B9DF-430F-91AB-B4463A0ED262}"/>
    <hyperlink ref="D675" r:id="rId367" xr:uid="{8E406F78-E858-46ED-A0F7-AE6B7C8CF561}"/>
    <hyperlink ref="D676" r:id="rId368" xr:uid="{8036070C-0784-45A5-B601-BB94F0D984F8}"/>
    <hyperlink ref="D678" r:id="rId369" xr:uid="{EE986970-7D71-493D-BAB5-2E721C086A1E}"/>
    <hyperlink ref="D679" r:id="rId370" xr:uid="{91618EEA-23F1-42A1-B56B-DD549ECCB5D7}"/>
    <hyperlink ref="D680" r:id="rId371" xr:uid="{C7ACAC31-B18C-4544-8BF4-C56F8650ADE5}"/>
    <hyperlink ref="D681" r:id="rId372" xr:uid="{B6C806C2-5F5D-4345-AD44-8CEB570801AD}"/>
    <hyperlink ref="D682" r:id="rId373" xr:uid="{2074F525-12F4-44AD-87A8-BEA3C9434CC5}"/>
    <hyperlink ref="D683" r:id="rId374" xr:uid="{0311E5DB-42B6-4F38-9C0B-22F2E7EC1950}"/>
    <hyperlink ref="D684" r:id="rId375" xr:uid="{B1997858-E45C-4210-B46F-D6790E88ADDD}"/>
    <hyperlink ref="D685" r:id="rId376" xr:uid="{8BF60799-1CA3-41C5-9BE7-965C13F0AA6B}"/>
    <hyperlink ref="D686" r:id="rId377" xr:uid="{7F8A89E4-0DE6-402F-B096-8D5DB5DA515B}"/>
    <hyperlink ref="D687" r:id="rId378" xr:uid="{384B9111-66DA-42F9-BC1D-9819494E5AD8}"/>
    <hyperlink ref="D690" r:id="rId379" xr:uid="{BD2B46D5-3A8E-4BD9-860A-A7017F544E49}"/>
    <hyperlink ref="D688" r:id="rId380" xr:uid="{9DCA7846-F03B-4D5E-903A-8592F46D43AB}"/>
    <hyperlink ref="D689" r:id="rId381" xr:uid="{CC37A05E-3AA8-4706-8EEE-82FDACE4970D}"/>
    <hyperlink ref="D691" r:id="rId382" xr:uid="{8B60B5C4-4A21-47DD-B591-41D95308BAB9}"/>
    <hyperlink ref="D697" r:id="rId383" xr:uid="{CB1F8395-0199-4F2B-B884-D2C1592383E1}"/>
    <hyperlink ref="D692" r:id="rId384" xr:uid="{37232EC7-F724-4EC3-BF98-732C7449AC8F}"/>
    <hyperlink ref="D693" r:id="rId385" xr:uid="{A1439FD4-FCC6-4F08-B507-6FCF09E32197}"/>
    <hyperlink ref="D694" r:id="rId386" xr:uid="{6FEA6826-89BF-4596-8DA5-2E4E00DC11C4}"/>
    <hyperlink ref="D695" r:id="rId387" xr:uid="{69A49A81-9483-40C3-A7B7-2C3D2EDE6736}"/>
    <hyperlink ref="D696" r:id="rId388" xr:uid="{7B3A987A-1D5B-4FAE-9B60-87F1F0E22A22}"/>
    <hyperlink ref="D698" r:id="rId389" xr:uid="{A8700ED2-EE1D-45CA-A30B-D4728E49BE34}"/>
    <hyperlink ref="D699" r:id="rId390" xr:uid="{D6C668F0-0C4C-42C5-B245-1DCE3F8F8FCB}"/>
    <hyperlink ref="D700" r:id="rId391" xr:uid="{60548445-E322-4149-945F-2A224850D1E2}"/>
    <hyperlink ref="D701" r:id="rId392" xr:uid="{6C7CEE70-7929-4D0F-A50B-0C7F13AA98FD}"/>
    <hyperlink ref="D703" r:id="rId393" xr:uid="{BA61EF13-C93A-4233-B14E-9DC8A256F028}"/>
    <hyperlink ref="D704" r:id="rId394" xr:uid="{38320000-60F1-4646-AB86-227338D99670}"/>
    <hyperlink ref="D705" r:id="rId395" xr:uid="{4F703620-B76B-4EED-9EF7-A784A6CA9B31}"/>
    <hyperlink ref="D706" r:id="rId396" xr:uid="{2007B6D5-99F9-4153-A8E4-02E9A297D840}"/>
    <hyperlink ref="D708" r:id="rId397" xr:uid="{6334219A-1FE8-490A-B741-E8220889C851}"/>
    <hyperlink ref="D709" r:id="rId398" xr:uid="{B9B4FA3C-B834-4E04-85AF-EBBE8F15096A}"/>
    <hyperlink ref="D711" r:id="rId399" xr:uid="{CDDA5FD9-F2BC-466E-AEED-D4CE0107367B}"/>
    <hyperlink ref="D712" r:id="rId400" xr:uid="{D6791985-A5C5-4399-B085-5D5A8B3ADD0E}"/>
    <hyperlink ref="D713" r:id="rId401" xr:uid="{17A3411C-114C-4621-9793-C822903058F8}"/>
    <hyperlink ref="D714" r:id="rId402" xr:uid="{9B21D69E-D1B8-4DA6-94B4-F2FA7C7E9FDF}"/>
    <hyperlink ref="D707" r:id="rId403" xr:uid="{5E8809C6-CB8B-4EEB-B7C8-BA8A8B92B160}"/>
    <hyperlink ref="D717" r:id="rId404" xr:uid="{98568B8B-DE83-478F-8B68-242EEF00F9DF}"/>
    <hyperlink ref="D718" r:id="rId405" xr:uid="{F1F86041-B047-4112-A9DA-1CDA5C79EA6B}"/>
    <hyperlink ref="D702" r:id="rId406" xr:uid="{9BF5543D-0420-4D4E-A37C-8FBCEBDDEC21}"/>
    <hyperlink ref="D710" r:id="rId407" xr:uid="{561BF7CC-5519-470C-9CC5-D853DA80F6F1}"/>
    <hyperlink ref="D719" r:id="rId408" xr:uid="{6930F27B-DE47-41DC-8569-B7CBDE58B1C5}"/>
    <hyperlink ref="D715" r:id="rId409" xr:uid="{DF068064-48D0-4859-B30A-8F73E9DA4D5C}"/>
    <hyperlink ref="D716" r:id="rId410" xr:uid="{EED1CBB1-C737-4643-A61D-EDDD1209B7E8}"/>
    <hyperlink ref="D722" r:id="rId411" xr:uid="{D350BE6C-9558-45BA-B86F-57007FC66952}"/>
    <hyperlink ref="D720" r:id="rId412" xr:uid="{0AF115D6-1CDA-4B90-868C-AA3A588A1A21}"/>
    <hyperlink ref="D723" r:id="rId413" xr:uid="{38BCBF84-FCDF-4FAE-9DF0-55131E9AB4A4}"/>
    <hyperlink ref="D724" r:id="rId414" xr:uid="{74312C23-F361-4C71-B843-4A9464F78FF0}"/>
    <hyperlink ref="D725" r:id="rId415" xr:uid="{E1D1B9E2-2E34-491A-A4BD-1C6E493185CA}"/>
    <hyperlink ref="D726" r:id="rId416" xr:uid="{BB80C2AD-36C1-4859-8A5F-927126466D9F}"/>
    <hyperlink ref="D721" r:id="rId417" xr:uid="{3FF90C87-B45A-4464-838D-DE4094BB07E5}"/>
    <hyperlink ref="D727" r:id="rId418" xr:uid="{3625ED97-2A0C-49E7-A40A-C481F70DFB17}"/>
    <hyperlink ref="D728" r:id="rId419" xr:uid="{D0565CBC-0274-46F9-B2E9-BDA6BE7261A4}"/>
  </hyperlinks>
  <pageMargins left="0.7" right="0.7" top="0.75" bottom="0.75" header="0.3" footer="0.3"/>
  <pageSetup paperSize="9" orientation="portrait" r:id="rId420"/>
  <legacyDrawing r:id="rId42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6"/>
  <sheetViews>
    <sheetView topLeftCell="A42" workbookViewId="0">
      <selection activeCell="A82" sqref="A82:XFD82"/>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1098</v>
      </c>
      <c r="B1" s="11"/>
      <c r="C1" s="11"/>
      <c r="D1" s="11"/>
      <c r="E1" s="42"/>
      <c r="F1" s="11"/>
      <c r="G1" s="11"/>
      <c r="H1" s="12" t="s">
        <v>2089</v>
      </c>
    </row>
    <row r="2" spans="1:8" ht="15" x14ac:dyDescent="0.25">
      <c r="A2" s="11"/>
      <c r="B2" s="11"/>
      <c r="C2" s="11"/>
      <c r="D2" s="11">
        <f>COUNTA(D4:D1011)</f>
        <v>79</v>
      </c>
      <c r="E2" s="42"/>
      <c r="F2" s="11"/>
      <c r="G2" s="11"/>
      <c r="H2" s="12" t="s">
        <v>2410</v>
      </c>
    </row>
    <row r="3" spans="1:8" ht="15" x14ac:dyDescent="0.25">
      <c r="A3" s="12" t="s">
        <v>3</v>
      </c>
      <c r="B3" s="12" t="s">
        <v>2</v>
      </c>
      <c r="C3" s="12" t="s">
        <v>224</v>
      </c>
      <c r="D3" s="12" t="s">
        <v>547</v>
      </c>
      <c r="E3" s="43" t="s">
        <v>650</v>
      </c>
      <c r="F3" s="12" t="s">
        <v>548</v>
      </c>
      <c r="G3" s="12" t="s">
        <v>223</v>
      </c>
      <c r="H3" s="83" t="s">
        <v>504</v>
      </c>
    </row>
    <row r="4" spans="1:8" x14ac:dyDescent="0.2">
      <c r="A4" s="11" t="str">
        <f t="shared" ref="A4:A41" si="0">IF(ISERR(FIND(" ",C4)),"",LEFT(C4,FIND(" ",C4)-1))</f>
        <v>Elena</v>
      </c>
      <c r="B4" s="11" t="str">
        <f t="shared" ref="B4:B42" si="1">TRIM(RIGHT(SUBSTITUTE(C4," ",REPT(" ",LEN(C4))),LEN(C4)))</f>
        <v>Voevodina</v>
      </c>
      <c r="C4" s="8" t="s">
        <v>999</v>
      </c>
      <c r="D4" s="59" t="s">
        <v>1000</v>
      </c>
      <c r="E4" s="42">
        <v>44426</v>
      </c>
      <c r="F4" t="s">
        <v>1363</v>
      </c>
      <c r="G4" s="11"/>
      <c r="H4" s="83" t="s">
        <v>504</v>
      </c>
    </row>
    <row r="5" spans="1:8" x14ac:dyDescent="0.2">
      <c r="A5" s="11" t="str">
        <f t="shared" si="0"/>
        <v>Barbora</v>
      </c>
      <c r="B5" s="11" t="str">
        <f t="shared" si="1"/>
        <v>Antaliczova</v>
      </c>
      <c r="C5" s="8" t="s">
        <v>1029</v>
      </c>
      <c r="D5" s="59" t="s">
        <v>1030</v>
      </c>
      <c r="E5" s="42">
        <v>44436</v>
      </c>
      <c r="F5" s="11" t="s">
        <v>1363</v>
      </c>
      <c r="G5" s="11"/>
      <c r="H5" s="83" t="s">
        <v>504</v>
      </c>
    </row>
    <row r="6" spans="1:8" x14ac:dyDescent="0.2">
      <c r="A6" s="11" t="str">
        <f t="shared" si="0"/>
        <v>Hoa-Mi</v>
      </c>
      <c r="B6" s="11" t="str">
        <f t="shared" si="1"/>
        <v>Parikka</v>
      </c>
      <c r="C6" s="8" t="s">
        <v>1083</v>
      </c>
      <c r="D6" s="59" t="s">
        <v>1084</v>
      </c>
      <c r="E6" s="42">
        <v>44446</v>
      </c>
      <c r="F6" t="s">
        <v>1364</v>
      </c>
      <c r="G6" s="11"/>
      <c r="H6" s="83" t="s">
        <v>504</v>
      </c>
    </row>
    <row r="7" spans="1:8" x14ac:dyDescent="0.2">
      <c r="A7" s="11" t="str">
        <f t="shared" si="0"/>
        <v>Luca</v>
      </c>
      <c r="B7" s="11" t="str">
        <f t="shared" si="1"/>
        <v>Cantoni</v>
      </c>
      <c r="C7" s="8" t="s">
        <v>1085</v>
      </c>
      <c r="D7" s="59" t="s">
        <v>1086</v>
      </c>
      <c r="E7" s="42">
        <v>44456</v>
      </c>
      <c r="F7" t="s">
        <v>1364</v>
      </c>
      <c r="G7" s="11"/>
      <c r="H7" s="83" t="s">
        <v>504</v>
      </c>
    </row>
    <row r="8" spans="1:8" x14ac:dyDescent="0.2">
      <c r="A8" s="11" t="str">
        <f t="shared" si="0"/>
        <v>Helle</v>
      </c>
      <c r="B8" s="11" t="str">
        <f t="shared" si="1"/>
        <v>Kaasik</v>
      </c>
      <c r="C8" s="8" t="s">
        <v>1089</v>
      </c>
      <c r="D8" s="59" t="s">
        <v>1090</v>
      </c>
      <c r="E8" s="42">
        <v>44459</v>
      </c>
      <c r="F8" s="11" t="s">
        <v>1364</v>
      </c>
      <c r="G8" s="11"/>
      <c r="H8" s="83" t="s">
        <v>504</v>
      </c>
    </row>
    <row r="9" spans="1:8" x14ac:dyDescent="0.2">
      <c r="A9" s="11" t="str">
        <f t="shared" si="0"/>
        <v>Daria</v>
      </c>
      <c r="B9" s="11" t="str">
        <f t="shared" si="1"/>
        <v>Andrieieva</v>
      </c>
      <c r="C9" s="8" t="s">
        <v>1091</v>
      </c>
      <c r="D9" s="59" t="s">
        <v>1092</v>
      </c>
      <c r="E9" s="42">
        <v>44463</v>
      </c>
      <c r="F9" t="s">
        <v>1364</v>
      </c>
      <c r="G9" s="11"/>
      <c r="H9" s="83" t="s">
        <v>504</v>
      </c>
    </row>
    <row r="10" spans="1:8" x14ac:dyDescent="0.2">
      <c r="A10" s="11" t="str">
        <f t="shared" si="0"/>
        <v>Natalya</v>
      </c>
      <c r="B10" s="11" t="str">
        <f t="shared" si="1"/>
        <v>Mykhalko</v>
      </c>
      <c r="C10" s="8" t="s">
        <v>1242</v>
      </c>
      <c r="D10" t="s">
        <v>1175</v>
      </c>
      <c r="E10" s="42" t="s">
        <v>1129</v>
      </c>
      <c r="F10" t="s">
        <v>1366</v>
      </c>
      <c r="G10" s="11"/>
      <c r="H10" s="83" t="s">
        <v>504</v>
      </c>
    </row>
    <row r="11" spans="1:8" x14ac:dyDescent="0.2">
      <c r="A11" s="11" t="str">
        <f t="shared" si="0"/>
        <v>Gerardo</v>
      </c>
      <c r="B11" s="11" t="str">
        <f t="shared" si="1"/>
        <v>Gonzalo</v>
      </c>
      <c r="C11" s="8" t="s">
        <v>1255</v>
      </c>
      <c r="D11" t="s">
        <v>1189</v>
      </c>
      <c r="E11" s="42" t="s">
        <v>1129</v>
      </c>
      <c r="F11" t="s">
        <v>1366</v>
      </c>
      <c r="G11" s="11"/>
      <c r="H11" s="83" t="s">
        <v>504</v>
      </c>
    </row>
    <row r="12" spans="1:8" x14ac:dyDescent="0.2">
      <c r="A12" s="11" t="str">
        <f t="shared" si="0"/>
        <v>Karin</v>
      </c>
      <c r="B12" s="11" t="str">
        <f t="shared" si="1"/>
        <v>Stagni</v>
      </c>
      <c r="C12" s="8" t="s">
        <v>1372</v>
      </c>
      <c r="D12" s="59" t="s">
        <v>1373</v>
      </c>
      <c r="E12" s="42">
        <v>44511</v>
      </c>
      <c r="F12" s="11" t="s">
        <v>1365</v>
      </c>
      <c r="G12" s="11"/>
      <c r="H12" s="83" t="s">
        <v>504</v>
      </c>
    </row>
    <row r="13" spans="1:8" x14ac:dyDescent="0.2">
      <c r="A13" s="11" t="str">
        <f t="shared" si="0"/>
        <v>Robin</v>
      </c>
      <c r="B13" s="11" t="str">
        <f t="shared" si="1"/>
        <v>Lybeck</v>
      </c>
      <c r="C13" s="8" t="s">
        <v>1381</v>
      </c>
      <c r="D13" t="s">
        <v>1382</v>
      </c>
      <c r="E13" s="42" t="s">
        <v>1129</v>
      </c>
      <c r="F13" t="s">
        <v>1366</v>
      </c>
      <c r="G13" s="11"/>
      <c r="H13" s="83" t="s">
        <v>504</v>
      </c>
    </row>
    <row r="14" spans="1:8" x14ac:dyDescent="0.2">
      <c r="A14" s="11" t="str">
        <f t="shared" si="0"/>
        <v>Sanna</v>
      </c>
      <c r="B14" s="11" t="str">
        <f t="shared" si="1"/>
        <v>Stålhammar</v>
      </c>
      <c r="C14" s="8" t="s">
        <v>1383</v>
      </c>
      <c r="D14" t="s">
        <v>1384</v>
      </c>
      <c r="E14" s="42" t="s">
        <v>1129</v>
      </c>
      <c r="F14" t="s">
        <v>1366</v>
      </c>
      <c r="G14" s="11"/>
      <c r="H14" s="83" t="s">
        <v>504</v>
      </c>
    </row>
    <row r="15" spans="1:8" x14ac:dyDescent="0.2">
      <c r="A15" s="11" t="str">
        <f t="shared" si="0"/>
        <v>Andre</v>
      </c>
      <c r="B15" s="11" t="str">
        <f t="shared" si="1"/>
        <v>Gomes</v>
      </c>
      <c r="C15" s="8" t="s">
        <v>1392</v>
      </c>
      <c r="D15" s="59" t="s">
        <v>1393</v>
      </c>
      <c r="E15" s="42" t="s">
        <v>1129</v>
      </c>
      <c r="F15" t="s">
        <v>1366</v>
      </c>
      <c r="G15" s="11"/>
      <c r="H15" s="83" t="s">
        <v>504</v>
      </c>
    </row>
    <row r="16" spans="1:8" x14ac:dyDescent="0.2">
      <c r="A16" s="11" t="str">
        <f t="shared" si="0"/>
        <v>Sirida</v>
      </c>
      <c r="B16" s="11" t="str">
        <f t="shared" si="1"/>
        <v>Yodnoo</v>
      </c>
      <c r="C16" t="s">
        <v>1590</v>
      </c>
      <c r="D16" t="s">
        <v>1500</v>
      </c>
      <c r="E16" s="42" t="s">
        <v>1129</v>
      </c>
      <c r="F16" t="s">
        <v>1366</v>
      </c>
      <c r="H16" s="83" t="s">
        <v>504</v>
      </c>
    </row>
    <row r="17" spans="1:8" x14ac:dyDescent="0.2">
      <c r="A17" s="11" t="str">
        <f t="shared" si="0"/>
        <v>Tove</v>
      </c>
      <c r="B17" s="11" t="str">
        <f t="shared" si="1"/>
        <v>Andersson</v>
      </c>
      <c r="C17" t="s">
        <v>1629</v>
      </c>
      <c r="D17" t="s">
        <v>1518</v>
      </c>
      <c r="E17" s="42" t="s">
        <v>1129</v>
      </c>
      <c r="F17" t="s">
        <v>1366</v>
      </c>
      <c r="H17" s="83" t="s">
        <v>504</v>
      </c>
    </row>
    <row r="18" spans="1:8" x14ac:dyDescent="0.2">
      <c r="A18" t="str">
        <f t="shared" si="0"/>
        <v>Enyu</v>
      </c>
      <c r="B18" t="str">
        <f t="shared" si="1"/>
        <v>Lin</v>
      </c>
      <c r="C18" s="8" t="s">
        <v>1534</v>
      </c>
      <c r="D18" t="s">
        <v>1418</v>
      </c>
      <c r="E18" s="42" t="s">
        <v>1345</v>
      </c>
      <c r="F18" t="s">
        <v>1366</v>
      </c>
      <c r="H18" s="83" t="s">
        <v>504</v>
      </c>
    </row>
    <row r="19" spans="1:8" x14ac:dyDescent="0.2">
      <c r="A19" s="11" t="str">
        <f t="shared" si="0"/>
        <v>Macha</v>
      </c>
      <c r="B19" s="11" t="str">
        <f t="shared" si="1"/>
        <v>Godes</v>
      </c>
      <c r="C19" s="8" t="s">
        <v>1787</v>
      </c>
      <c r="D19" s="59" t="s">
        <v>1788</v>
      </c>
      <c r="E19" s="42">
        <v>44695</v>
      </c>
      <c r="F19" s="11" t="s">
        <v>1789</v>
      </c>
      <c r="G19" s="11"/>
      <c r="H19" s="83" t="s">
        <v>504</v>
      </c>
    </row>
    <row r="20" spans="1:8" x14ac:dyDescent="0.2">
      <c r="A20" s="11" t="str">
        <f t="shared" si="0"/>
        <v>Leyla</v>
      </c>
      <c r="B20" s="11" t="str">
        <f t="shared" si="1"/>
        <v>Nasib</v>
      </c>
      <c r="C20" s="8" t="s">
        <v>2176</v>
      </c>
      <c r="D20" s="50" t="s">
        <v>2175</v>
      </c>
      <c r="E20" s="42">
        <v>45054</v>
      </c>
      <c r="F20" t="s">
        <v>2177</v>
      </c>
      <c r="G20" s="11"/>
      <c r="H20" s="83" t="s">
        <v>504</v>
      </c>
    </row>
    <row r="21" spans="1:8" x14ac:dyDescent="0.2">
      <c r="A21" s="11" t="str">
        <f t="shared" si="0"/>
        <v>Jason</v>
      </c>
      <c r="B21" s="11" t="str">
        <f t="shared" si="1"/>
        <v>Day</v>
      </c>
      <c r="C21" s="8" t="s">
        <v>2295</v>
      </c>
      <c r="D21" s="50" t="s">
        <v>2294</v>
      </c>
      <c r="E21" s="42">
        <v>45093</v>
      </c>
      <c r="F21" s="11" t="s">
        <v>2120</v>
      </c>
      <c r="G21" s="11"/>
      <c r="H21" s="83" t="s">
        <v>504</v>
      </c>
    </row>
    <row r="22" spans="1:8" x14ac:dyDescent="0.2">
      <c r="A22" s="11" t="str">
        <f t="shared" si="0"/>
        <v>Sung-Hoon</v>
      </c>
      <c r="B22" s="11" t="str">
        <f t="shared" si="1"/>
        <v>Hong</v>
      </c>
      <c r="C22" s="8" t="s">
        <v>2291</v>
      </c>
      <c r="D22" s="50" t="s">
        <v>2290</v>
      </c>
      <c r="E22" s="42">
        <v>45094</v>
      </c>
      <c r="F22" s="11" t="s">
        <v>2120</v>
      </c>
      <c r="G22" s="11"/>
      <c r="H22" s="83" t="s">
        <v>504</v>
      </c>
    </row>
    <row r="23" spans="1:8" x14ac:dyDescent="0.2">
      <c r="A23" s="11" t="str">
        <f t="shared" si="0"/>
        <v>Katherine</v>
      </c>
      <c r="B23" s="11" t="str">
        <f t="shared" si="1"/>
        <v>Cheung</v>
      </c>
      <c r="C23" s="8" t="s">
        <v>2293</v>
      </c>
      <c r="D23" s="50" t="s">
        <v>2292</v>
      </c>
      <c r="E23" s="42">
        <v>45094</v>
      </c>
      <c r="F23" s="11" t="s">
        <v>2120</v>
      </c>
      <c r="G23" s="11"/>
      <c r="H23" s="83" t="s">
        <v>504</v>
      </c>
    </row>
    <row r="24" spans="1:8" x14ac:dyDescent="0.2">
      <c r="A24" s="11" t="str">
        <f t="shared" si="0"/>
        <v>Julia</v>
      </c>
      <c r="B24" s="11" t="str">
        <f t="shared" si="1"/>
        <v>Lippe</v>
      </c>
      <c r="C24" s="8" t="s">
        <v>2289</v>
      </c>
      <c r="D24" s="50" t="s">
        <v>2288</v>
      </c>
      <c r="E24" s="42">
        <v>45097</v>
      </c>
      <c r="F24" s="11" t="s">
        <v>2120</v>
      </c>
      <c r="G24" s="11"/>
      <c r="H24" s="83" t="s">
        <v>504</v>
      </c>
    </row>
    <row r="25" spans="1:8" x14ac:dyDescent="0.2">
      <c r="A25" s="11" t="str">
        <f t="shared" si="0"/>
        <v>Tatiana</v>
      </c>
      <c r="B25" s="11" t="str">
        <f t="shared" si="1"/>
        <v>Tiaynen-Qadir</v>
      </c>
      <c r="C25" t="s">
        <v>2262</v>
      </c>
      <c r="D25" s="50" t="s">
        <v>3387</v>
      </c>
      <c r="E25" s="6">
        <v>45110</v>
      </c>
      <c r="F25" s="78" t="s">
        <v>2120</v>
      </c>
      <c r="G25" s="11"/>
      <c r="H25" s="83" t="s">
        <v>504</v>
      </c>
    </row>
    <row r="26" spans="1:8" x14ac:dyDescent="0.2">
      <c r="A26" s="11" t="str">
        <f t="shared" si="0"/>
        <v>Anna</v>
      </c>
      <c r="B26" s="11" t="str">
        <f t="shared" si="1"/>
        <v>Luik</v>
      </c>
      <c r="C26" s="8" t="s">
        <v>2251</v>
      </c>
      <c r="D26" s="50" t="s">
        <v>2250</v>
      </c>
      <c r="E26" s="42">
        <v>45146</v>
      </c>
      <c r="F26" s="11" t="s">
        <v>2120</v>
      </c>
      <c r="G26" s="11"/>
      <c r="H26" s="83" t="s">
        <v>504</v>
      </c>
    </row>
    <row r="27" spans="1:8" x14ac:dyDescent="0.2">
      <c r="A27" s="11" t="str">
        <f t="shared" si="0"/>
        <v>Sebastian</v>
      </c>
      <c r="B27" s="11" t="str">
        <f t="shared" si="1"/>
        <v>Östlind</v>
      </c>
      <c r="C27" s="8" t="s">
        <v>2264</v>
      </c>
      <c r="D27" s="50" t="s">
        <v>2263</v>
      </c>
      <c r="E27" s="42">
        <v>45169</v>
      </c>
      <c r="F27" s="11" t="s">
        <v>2120</v>
      </c>
      <c r="G27" s="11"/>
      <c r="H27" s="83" t="s">
        <v>504</v>
      </c>
    </row>
    <row r="28" spans="1:8" x14ac:dyDescent="0.2">
      <c r="A28" s="11" t="str">
        <f t="shared" si="0"/>
        <v>Gustav</v>
      </c>
      <c r="B28" s="11" t="str">
        <f t="shared" si="1"/>
        <v>Martling</v>
      </c>
      <c r="C28" s="8" t="s">
        <v>2266</v>
      </c>
      <c r="D28" s="50" t="s">
        <v>2265</v>
      </c>
      <c r="E28" s="42">
        <v>45169</v>
      </c>
      <c r="F28" s="11" t="s">
        <v>2120</v>
      </c>
      <c r="G28" s="11"/>
      <c r="H28" s="83" t="s">
        <v>504</v>
      </c>
    </row>
    <row r="29" spans="1:8" x14ac:dyDescent="0.2">
      <c r="A29" s="11" t="str">
        <f t="shared" si="0"/>
        <v>Anja</v>
      </c>
      <c r="B29" s="11" t="str">
        <f t="shared" si="1"/>
        <v>Winter</v>
      </c>
      <c r="C29" s="8" t="s">
        <v>2320</v>
      </c>
      <c r="D29" s="50" t="s">
        <v>2319</v>
      </c>
      <c r="E29" s="42">
        <v>45172</v>
      </c>
      <c r="F29" s="11" t="s">
        <v>2120</v>
      </c>
      <c r="G29" s="11"/>
      <c r="H29" s="83" t="s">
        <v>504</v>
      </c>
    </row>
    <row r="30" spans="1:8" x14ac:dyDescent="0.2">
      <c r="A30" s="11" t="str">
        <f t="shared" si="0"/>
        <v>Aidan</v>
      </c>
      <c r="B30" s="11" t="str">
        <f t="shared" si="1"/>
        <v>Lyon</v>
      </c>
      <c r="C30" s="8" t="s">
        <v>2400</v>
      </c>
      <c r="D30" s="50" t="s">
        <v>2401</v>
      </c>
      <c r="E30" s="42">
        <v>45190</v>
      </c>
      <c r="F30" s="11" t="s">
        <v>2120</v>
      </c>
      <c r="G30" s="11"/>
      <c r="H30" s="83" t="s">
        <v>504</v>
      </c>
    </row>
    <row r="31" spans="1:8" x14ac:dyDescent="0.2">
      <c r="A31" s="11" t="str">
        <f t="shared" si="0"/>
        <v>Ludmila</v>
      </c>
      <c r="B31" s="11" t="str">
        <f t="shared" si="1"/>
        <v>Hörlin</v>
      </c>
      <c r="C31" s="8" t="s">
        <v>2353</v>
      </c>
      <c r="D31" s="50" t="s">
        <v>2352</v>
      </c>
      <c r="E31" s="42">
        <v>45205</v>
      </c>
      <c r="F31" s="11" t="s">
        <v>2120</v>
      </c>
      <c r="G31" s="11"/>
      <c r="H31" s="83" t="s">
        <v>504</v>
      </c>
    </row>
    <row r="32" spans="1:8" x14ac:dyDescent="0.2">
      <c r="A32" s="11" t="str">
        <f t="shared" si="0"/>
        <v>Göran</v>
      </c>
      <c r="B32" s="11" t="str">
        <f t="shared" si="1"/>
        <v>Glück</v>
      </c>
      <c r="C32" s="8" t="s">
        <v>2368</v>
      </c>
      <c r="D32" s="50" t="s">
        <v>2369</v>
      </c>
      <c r="E32" s="42">
        <v>45215</v>
      </c>
      <c r="F32" s="11" t="s">
        <v>2379</v>
      </c>
      <c r="G32" s="11"/>
      <c r="H32" s="83" t="s">
        <v>504</v>
      </c>
    </row>
    <row r="33" spans="1:8" x14ac:dyDescent="0.2">
      <c r="A33" t="str">
        <f t="shared" si="0"/>
        <v>Luana</v>
      </c>
      <c r="B33" t="str">
        <f t="shared" si="1"/>
        <v>Galen</v>
      </c>
      <c r="C33" s="8" t="s">
        <v>2378</v>
      </c>
      <c r="D33" s="50" t="s">
        <v>2377</v>
      </c>
      <c r="E33" s="6">
        <v>45224</v>
      </c>
      <c r="F33" s="11" t="s">
        <v>2379</v>
      </c>
      <c r="G33" s="11"/>
      <c r="H33" s="83" t="s">
        <v>504</v>
      </c>
    </row>
    <row r="34" spans="1:8" x14ac:dyDescent="0.2">
      <c r="A34" s="11" t="str">
        <f t="shared" si="0"/>
        <v>Amanda</v>
      </c>
      <c r="B34" s="11" t="str">
        <f t="shared" si="1"/>
        <v>Danielsson</v>
      </c>
      <c r="C34" s="8" t="s">
        <v>2385</v>
      </c>
      <c r="D34" s="50" t="s">
        <v>2386</v>
      </c>
      <c r="E34" s="42">
        <v>45238</v>
      </c>
      <c r="F34" s="11" t="s">
        <v>2120</v>
      </c>
      <c r="G34" s="11"/>
      <c r="H34" s="83" t="s">
        <v>504</v>
      </c>
    </row>
    <row r="35" spans="1:8" x14ac:dyDescent="0.2">
      <c r="A35" s="11" t="str">
        <f t="shared" si="0"/>
        <v>Cecilia</v>
      </c>
      <c r="B35" s="11" t="str">
        <f t="shared" si="1"/>
        <v>Franke</v>
      </c>
      <c r="C35" s="8" t="s">
        <v>2387</v>
      </c>
      <c r="D35" s="50" t="s">
        <v>2388</v>
      </c>
      <c r="E35" s="42">
        <v>45232</v>
      </c>
      <c r="F35" s="11" t="s">
        <v>2120</v>
      </c>
      <c r="G35" s="11"/>
      <c r="H35" s="83" t="s">
        <v>504</v>
      </c>
    </row>
    <row r="36" spans="1:8" x14ac:dyDescent="0.2">
      <c r="A36" s="11" t="str">
        <f t="shared" si="0"/>
        <v>David</v>
      </c>
      <c r="B36" s="11" t="str">
        <f t="shared" si="1"/>
        <v>Sjöström</v>
      </c>
      <c r="C36" s="8" t="s">
        <v>2403</v>
      </c>
      <c r="D36" s="50" t="s">
        <v>2402</v>
      </c>
      <c r="E36" s="42">
        <v>45240</v>
      </c>
      <c r="F36" s="11" t="s">
        <v>2120</v>
      </c>
      <c r="G36" s="11"/>
      <c r="H36" s="83" t="s">
        <v>504</v>
      </c>
    </row>
    <row r="37" spans="1:8" x14ac:dyDescent="0.2">
      <c r="A37" t="str">
        <f t="shared" si="0"/>
        <v>Tuomas</v>
      </c>
      <c r="B37" t="str">
        <f t="shared" si="1"/>
        <v>Saarela</v>
      </c>
      <c r="C37" t="s">
        <v>2409</v>
      </c>
      <c r="D37" s="50" t="s">
        <v>2408</v>
      </c>
      <c r="E37" s="6">
        <v>45246</v>
      </c>
      <c r="F37" s="11" t="s">
        <v>2120</v>
      </c>
      <c r="H37" s="5" t="s">
        <v>504</v>
      </c>
    </row>
    <row r="38" spans="1:8" x14ac:dyDescent="0.2">
      <c r="A38" t="str">
        <f t="shared" si="0"/>
        <v>Friederike</v>
      </c>
      <c r="B38" t="str">
        <f t="shared" si="1"/>
        <v>Delius</v>
      </c>
      <c r="C38" t="s">
        <v>2778</v>
      </c>
      <c r="D38" s="50" t="s">
        <v>2779</v>
      </c>
      <c r="E38" s="6">
        <v>45254</v>
      </c>
      <c r="F38" s="11" t="s">
        <v>2780</v>
      </c>
      <c r="G38" s="11"/>
    </row>
    <row r="39" spans="1:8" x14ac:dyDescent="0.2">
      <c r="A39" t="str">
        <f t="shared" si="0"/>
        <v>Sini</v>
      </c>
      <c r="B39" t="str">
        <f t="shared" si="1"/>
        <v>Högman</v>
      </c>
      <c r="C39" t="s">
        <v>2769</v>
      </c>
      <c r="D39" s="50" t="s">
        <v>2770</v>
      </c>
      <c r="E39" s="6">
        <v>45259</v>
      </c>
      <c r="F39" s="11" t="s">
        <v>2768</v>
      </c>
      <c r="H39" s="67"/>
    </row>
    <row r="40" spans="1:8" x14ac:dyDescent="0.2">
      <c r="A40" t="str">
        <f t="shared" si="0"/>
        <v>Teddy</v>
      </c>
      <c r="B40" t="str">
        <f t="shared" si="1"/>
        <v>Smeds</v>
      </c>
      <c r="C40" t="s">
        <v>2316</v>
      </c>
      <c r="D40" s="50" t="s">
        <v>2315</v>
      </c>
      <c r="E40" s="6">
        <v>45259</v>
      </c>
      <c r="F40" s="11" t="s">
        <v>2768</v>
      </c>
      <c r="H40" s="5" t="s">
        <v>504</v>
      </c>
    </row>
    <row r="41" spans="1:8" x14ac:dyDescent="0.2">
      <c r="A41" t="str">
        <f t="shared" si="0"/>
        <v>Tuuli</v>
      </c>
      <c r="B41" t="str">
        <f t="shared" si="1"/>
        <v>Hietamies</v>
      </c>
      <c r="C41" t="s">
        <v>2832</v>
      </c>
      <c r="D41" s="50" t="s">
        <v>2822</v>
      </c>
      <c r="E41" s="6">
        <v>45275</v>
      </c>
      <c r="F41" t="s">
        <v>2837</v>
      </c>
      <c r="H41" s="67"/>
    </row>
    <row r="42" spans="1:8" x14ac:dyDescent="0.2">
      <c r="A42" t="s">
        <v>2862</v>
      </c>
      <c r="B42" t="str">
        <f t="shared" si="1"/>
        <v>Sakari</v>
      </c>
      <c r="C42" t="s">
        <v>2844</v>
      </c>
      <c r="D42" s="50" t="s">
        <v>2842</v>
      </c>
      <c r="E42" s="6">
        <v>45302</v>
      </c>
      <c r="F42" t="s">
        <v>2837</v>
      </c>
      <c r="H42" s="67"/>
    </row>
    <row r="43" spans="1:8" x14ac:dyDescent="0.2">
      <c r="A43" t="str">
        <f t="shared" ref="A43:A74" si="2">IF(ISERR(FIND(" ",C43)),"",LEFT(C43,FIND(" ",C43)-1))</f>
        <v>Emanuele</v>
      </c>
      <c r="B43" t="s">
        <v>2923</v>
      </c>
      <c r="C43" t="s">
        <v>2865</v>
      </c>
      <c r="D43" s="50" t="s">
        <v>2866</v>
      </c>
      <c r="E43" s="6">
        <v>45309</v>
      </c>
      <c r="F43" t="s">
        <v>2924</v>
      </c>
      <c r="H43" s="67"/>
    </row>
    <row r="44" spans="1:8" x14ac:dyDescent="0.2">
      <c r="A44" s="11" t="str">
        <f t="shared" si="2"/>
        <v>Cosimo</v>
      </c>
      <c r="B44" s="11" t="str">
        <f t="shared" ref="B44:B75" si="3">TRIM(RIGHT(SUBSTITUTE(C44," ",REPT(" ",LEN(C44))),LEN(C44)))</f>
        <v>Radler</v>
      </c>
      <c r="C44" s="11" t="s">
        <v>2868</v>
      </c>
      <c r="D44" s="50" t="s">
        <v>2867</v>
      </c>
      <c r="E44" s="6">
        <v>45309</v>
      </c>
      <c r="F44" t="s">
        <v>2924</v>
      </c>
      <c r="G44" s="11"/>
    </row>
    <row r="45" spans="1:8" x14ac:dyDescent="0.2">
      <c r="A45" s="11" t="str">
        <f t="shared" si="2"/>
        <v>Joao</v>
      </c>
      <c r="B45" s="11" t="str">
        <f t="shared" si="3"/>
        <v>Vinagre</v>
      </c>
      <c r="C45" t="s">
        <v>2869</v>
      </c>
      <c r="D45" s="50" t="s">
        <v>2870</v>
      </c>
      <c r="E45" s="6">
        <v>45309</v>
      </c>
      <c r="F45" t="s">
        <v>2924</v>
      </c>
      <c r="G45" s="11"/>
    </row>
    <row r="46" spans="1:8" x14ac:dyDescent="0.2">
      <c r="A46" s="11" t="str">
        <f t="shared" si="2"/>
        <v>Eugenia</v>
      </c>
      <c r="B46" t="str">
        <f t="shared" si="3"/>
        <v>Salomon</v>
      </c>
      <c r="C46" t="s">
        <v>2909</v>
      </c>
      <c r="D46" s="50" t="s">
        <v>2910</v>
      </c>
      <c r="E46" s="6">
        <v>45310</v>
      </c>
      <c r="F46" t="s">
        <v>2924</v>
      </c>
      <c r="H46" s="67"/>
    </row>
    <row r="47" spans="1:8" x14ac:dyDescent="0.2">
      <c r="A47" s="11" t="str">
        <f t="shared" si="2"/>
        <v>Carl</v>
      </c>
      <c r="B47" s="11" t="str">
        <f t="shared" si="3"/>
        <v>Holmström</v>
      </c>
      <c r="C47" t="s">
        <v>2911</v>
      </c>
      <c r="D47" s="50" t="s">
        <v>2912</v>
      </c>
      <c r="E47" s="42">
        <v>45314</v>
      </c>
      <c r="F47" t="s">
        <v>2924</v>
      </c>
      <c r="G47" s="11"/>
    </row>
    <row r="48" spans="1:8" x14ac:dyDescent="0.2">
      <c r="A48" t="str">
        <f t="shared" si="2"/>
        <v>Tapani</v>
      </c>
      <c r="B48" t="str">
        <f t="shared" si="3"/>
        <v>Smatt</v>
      </c>
      <c r="C48" t="s">
        <v>2857</v>
      </c>
      <c r="D48" s="50" t="s">
        <v>2856</v>
      </c>
      <c r="E48" s="6">
        <v>45315</v>
      </c>
      <c r="F48" t="s">
        <v>2837</v>
      </c>
      <c r="G48" s="11"/>
    </row>
    <row r="49" spans="1:8" x14ac:dyDescent="0.2">
      <c r="A49" s="11" t="str">
        <f t="shared" si="2"/>
        <v>Vadims</v>
      </c>
      <c r="B49" s="11" t="str">
        <f t="shared" si="3"/>
        <v>Murasovs</v>
      </c>
      <c r="C49" t="s">
        <v>2913</v>
      </c>
      <c r="D49" s="50" t="s">
        <v>2914</v>
      </c>
      <c r="E49" s="42">
        <v>45318</v>
      </c>
      <c r="F49" t="s">
        <v>2924</v>
      </c>
      <c r="G49" s="11"/>
    </row>
    <row r="50" spans="1:8" x14ac:dyDescent="0.2">
      <c r="A50" s="11" t="str">
        <f t="shared" si="2"/>
        <v>Katrin</v>
      </c>
      <c r="B50" s="11" t="str">
        <f t="shared" si="3"/>
        <v>Ekstrand-Ingman</v>
      </c>
      <c r="C50" t="s">
        <v>2915</v>
      </c>
      <c r="D50" s="50" t="s">
        <v>2916</v>
      </c>
      <c r="E50" s="42">
        <v>45319</v>
      </c>
      <c r="F50" t="s">
        <v>2924</v>
      </c>
      <c r="G50" s="11"/>
    </row>
    <row r="51" spans="1:8" x14ac:dyDescent="0.2">
      <c r="A51" s="11" t="str">
        <f t="shared" si="2"/>
        <v>Synes</v>
      </c>
      <c r="B51" s="11" t="str">
        <f t="shared" si="3"/>
        <v>Elischka</v>
      </c>
      <c r="C51" t="s">
        <v>2917</v>
      </c>
      <c r="D51" s="50" t="s">
        <v>2918</v>
      </c>
      <c r="E51" s="42">
        <v>45321</v>
      </c>
      <c r="F51" t="s">
        <v>2924</v>
      </c>
      <c r="G51" s="11"/>
    </row>
    <row r="52" spans="1:8" x14ac:dyDescent="0.2">
      <c r="A52" s="11" t="str">
        <f t="shared" si="2"/>
        <v>Megan</v>
      </c>
      <c r="B52" s="11" t="str">
        <f t="shared" si="3"/>
        <v>Greenlaw</v>
      </c>
      <c r="C52" t="s">
        <v>2919</v>
      </c>
      <c r="D52" s="50" t="s">
        <v>2920</v>
      </c>
      <c r="E52" s="42">
        <v>45324</v>
      </c>
      <c r="F52" t="s">
        <v>2924</v>
      </c>
      <c r="G52" s="11"/>
    </row>
    <row r="53" spans="1:8" x14ac:dyDescent="0.2">
      <c r="A53" s="11" t="str">
        <f t="shared" si="2"/>
        <v>Krista</v>
      </c>
      <c r="B53" s="11" t="str">
        <f t="shared" si="3"/>
        <v>Smith</v>
      </c>
      <c r="C53" t="s">
        <v>2921</v>
      </c>
      <c r="D53" s="50" t="s">
        <v>2922</v>
      </c>
      <c r="E53" s="42">
        <v>45324</v>
      </c>
      <c r="F53" t="s">
        <v>2924</v>
      </c>
      <c r="G53" s="11"/>
    </row>
    <row r="54" spans="1:8" x14ac:dyDescent="0.2">
      <c r="A54" t="str">
        <f t="shared" si="2"/>
        <v>Jenny</v>
      </c>
      <c r="B54" t="str">
        <f t="shared" si="3"/>
        <v>Cornbleet</v>
      </c>
      <c r="C54" t="s">
        <v>3286</v>
      </c>
      <c r="D54" s="50" t="s">
        <v>3285</v>
      </c>
      <c r="E54" s="42">
        <v>45399</v>
      </c>
      <c r="F54" t="s">
        <v>3304</v>
      </c>
      <c r="G54" s="11"/>
    </row>
    <row r="55" spans="1:8" x14ac:dyDescent="0.2">
      <c r="A55" t="str">
        <f t="shared" si="2"/>
        <v>Fábio</v>
      </c>
      <c r="B55" t="str">
        <f t="shared" si="3"/>
        <v>Nogueira</v>
      </c>
      <c r="C55" t="s">
        <v>3298</v>
      </c>
      <c r="D55" s="50" t="s">
        <v>3297</v>
      </c>
      <c r="E55" s="6">
        <v>45400</v>
      </c>
      <c r="F55" t="s">
        <v>3304</v>
      </c>
      <c r="H55" s="67"/>
    </row>
    <row r="56" spans="1:8" x14ac:dyDescent="0.2">
      <c r="A56" t="str">
        <f t="shared" si="2"/>
        <v>Elina</v>
      </c>
      <c r="B56" t="str">
        <f t="shared" si="3"/>
        <v>Nagaeva</v>
      </c>
      <c r="C56" t="s">
        <v>3290</v>
      </c>
      <c r="D56" s="50" t="s">
        <v>3289</v>
      </c>
      <c r="E56" s="6">
        <v>45400</v>
      </c>
      <c r="F56" t="s">
        <v>3304</v>
      </c>
      <c r="H56" s="67"/>
    </row>
    <row r="57" spans="1:8" x14ac:dyDescent="0.2">
      <c r="A57" t="str">
        <f t="shared" si="2"/>
        <v>Joao</v>
      </c>
      <c r="B57" t="str">
        <f t="shared" si="3"/>
        <v>Vinagre</v>
      </c>
      <c r="C57" t="s">
        <v>2869</v>
      </c>
      <c r="D57" s="50" t="s">
        <v>3309</v>
      </c>
      <c r="E57" s="6">
        <v>45408</v>
      </c>
      <c r="F57" t="s">
        <v>3304</v>
      </c>
      <c r="G57" s="11"/>
    </row>
    <row r="58" spans="1:8" x14ac:dyDescent="0.2">
      <c r="A58" t="str">
        <f t="shared" si="2"/>
        <v>Guy</v>
      </c>
      <c r="B58" t="str">
        <f t="shared" si="3"/>
        <v>Gordon</v>
      </c>
      <c r="C58" t="s">
        <v>3321</v>
      </c>
      <c r="D58" s="50" t="s">
        <v>3320</v>
      </c>
      <c r="E58" s="6">
        <v>45411</v>
      </c>
      <c r="F58" t="s">
        <v>3304</v>
      </c>
      <c r="G58" s="11"/>
    </row>
    <row r="59" spans="1:8" x14ac:dyDescent="0.2">
      <c r="A59" t="str">
        <f t="shared" si="2"/>
        <v>Agnes</v>
      </c>
      <c r="B59" t="str">
        <f t="shared" si="3"/>
        <v>Csaszar</v>
      </c>
      <c r="C59" t="s">
        <v>3347</v>
      </c>
      <c r="D59" s="50" t="s">
        <v>3334</v>
      </c>
      <c r="E59" s="6">
        <v>45411</v>
      </c>
      <c r="F59" t="s">
        <v>3304</v>
      </c>
      <c r="G59" s="11"/>
    </row>
    <row r="60" spans="1:8" x14ac:dyDescent="0.2">
      <c r="A60" t="str">
        <f t="shared" si="2"/>
        <v>Dávid</v>
      </c>
      <c r="B60" t="str">
        <f t="shared" si="3"/>
        <v>Zsámboki</v>
      </c>
      <c r="C60" t="s">
        <v>3341</v>
      </c>
      <c r="D60" t="s">
        <v>3335</v>
      </c>
      <c r="E60" s="6">
        <v>45411</v>
      </c>
      <c r="F60" t="s">
        <v>3304</v>
      </c>
      <c r="G60" s="11"/>
    </row>
    <row r="61" spans="1:8" x14ac:dyDescent="0.2">
      <c r="A61" t="str">
        <f t="shared" si="2"/>
        <v>Maria</v>
      </c>
      <c r="B61" t="str">
        <f t="shared" si="3"/>
        <v>Balogh</v>
      </c>
      <c r="C61" t="s">
        <v>3342</v>
      </c>
      <c r="D61" t="s">
        <v>3336</v>
      </c>
      <c r="E61" s="6">
        <v>45411</v>
      </c>
      <c r="F61" t="s">
        <v>3304</v>
      </c>
      <c r="G61" s="11"/>
    </row>
    <row r="62" spans="1:8" x14ac:dyDescent="0.2">
      <c r="A62" t="str">
        <f t="shared" si="2"/>
        <v>Fulop</v>
      </c>
      <c r="B62" t="str">
        <f t="shared" si="3"/>
        <v>Wirth</v>
      </c>
      <c r="C62" t="s">
        <v>3343</v>
      </c>
      <c r="D62" t="s">
        <v>3337</v>
      </c>
      <c r="E62" s="6">
        <v>45411</v>
      </c>
      <c r="F62" t="s">
        <v>3304</v>
      </c>
      <c r="G62" s="11"/>
    </row>
    <row r="63" spans="1:8" x14ac:dyDescent="0.2">
      <c r="A63" t="str">
        <f t="shared" si="2"/>
        <v>Steve</v>
      </c>
      <c r="B63" t="str">
        <f t="shared" si="3"/>
        <v>McCracken</v>
      </c>
      <c r="C63" t="s">
        <v>3344</v>
      </c>
      <c r="D63" t="s">
        <v>3338</v>
      </c>
      <c r="E63" s="6">
        <v>45411</v>
      </c>
      <c r="F63" t="s">
        <v>3304</v>
      </c>
      <c r="G63" s="11"/>
    </row>
    <row r="64" spans="1:8" x14ac:dyDescent="0.2">
      <c r="A64" t="str">
        <f t="shared" si="2"/>
        <v>Lisa</v>
      </c>
      <c r="B64" t="str">
        <f t="shared" si="3"/>
        <v>Persaud</v>
      </c>
      <c r="C64" t="s">
        <v>3345</v>
      </c>
      <c r="D64" t="s">
        <v>3339</v>
      </c>
      <c r="E64" s="6">
        <v>45411</v>
      </c>
      <c r="F64" t="s">
        <v>3304</v>
      </c>
      <c r="G64" s="11"/>
    </row>
    <row r="65" spans="1:8" x14ac:dyDescent="0.2">
      <c r="A65" t="str">
        <f t="shared" si="2"/>
        <v>Allison</v>
      </c>
      <c r="B65" t="str">
        <f t="shared" si="3"/>
        <v>Hauser</v>
      </c>
      <c r="C65" t="s">
        <v>3346</v>
      </c>
      <c r="D65" t="s">
        <v>3340</v>
      </c>
      <c r="E65" s="6">
        <v>45411</v>
      </c>
      <c r="F65" t="s">
        <v>3304</v>
      </c>
      <c r="G65" s="11"/>
    </row>
    <row r="66" spans="1:8" x14ac:dyDescent="0.2">
      <c r="A66" s="11" t="str">
        <f t="shared" si="2"/>
        <v>Tiina</v>
      </c>
      <c r="B66" s="11" t="str">
        <f t="shared" si="3"/>
        <v>Sokura</v>
      </c>
      <c r="C66" s="11" t="s">
        <v>3083</v>
      </c>
      <c r="D66" s="50" t="s">
        <v>3082</v>
      </c>
      <c r="E66" s="42">
        <v>45447</v>
      </c>
      <c r="F66" s="11" t="s">
        <v>2837</v>
      </c>
      <c r="G66" s="11"/>
    </row>
    <row r="67" spans="1:8" x14ac:dyDescent="0.2">
      <c r="A67" s="11" t="str">
        <f t="shared" si="2"/>
        <v>Jules</v>
      </c>
      <c r="B67" s="11" t="str">
        <f t="shared" si="3"/>
        <v>Evans</v>
      </c>
      <c r="C67" t="s">
        <v>3391</v>
      </c>
      <c r="D67" s="50" t="s">
        <v>3390</v>
      </c>
      <c r="E67" s="42">
        <v>45566</v>
      </c>
      <c r="F67" t="s">
        <v>3356</v>
      </c>
      <c r="G67" s="11"/>
    </row>
    <row r="68" spans="1:8" x14ac:dyDescent="0.2">
      <c r="A68" t="str">
        <f t="shared" si="2"/>
        <v/>
      </c>
      <c r="B68" t="str">
        <f t="shared" si="3"/>
        <v>Tanita</v>
      </c>
      <c r="C68" t="s">
        <v>3452</v>
      </c>
      <c r="D68" s="50" t="s">
        <v>3453</v>
      </c>
      <c r="E68" s="6">
        <v>45581</v>
      </c>
      <c r="F68" t="s">
        <v>2837</v>
      </c>
      <c r="H68" s="67"/>
    </row>
    <row r="69" spans="1:8" x14ac:dyDescent="0.2">
      <c r="A69" t="str">
        <f t="shared" si="2"/>
        <v>Riikka</v>
      </c>
      <c r="B69" t="str">
        <f t="shared" si="3"/>
        <v>Lamberg</v>
      </c>
      <c r="C69" t="s">
        <v>3459</v>
      </c>
      <c r="D69" s="50" t="s">
        <v>3460</v>
      </c>
      <c r="E69" s="6">
        <v>45581</v>
      </c>
      <c r="F69" t="s">
        <v>3445</v>
      </c>
      <c r="H69" s="67"/>
    </row>
    <row r="70" spans="1:8" x14ac:dyDescent="0.2">
      <c r="A70" s="11" t="str">
        <f t="shared" si="2"/>
        <v>Marko</v>
      </c>
      <c r="B70" s="11" t="str">
        <f t="shared" si="3"/>
        <v>Oikarinen</v>
      </c>
      <c r="C70" s="11" t="s">
        <v>3461</v>
      </c>
      <c r="D70" s="50" t="s">
        <v>3156</v>
      </c>
      <c r="E70" s="42">
        <v>45582</v>
      </c>
      <c r="F70" t="s">
        <v>3445</v>
      </c>
      <c r="G70" s="11"/>
    </row>
    <row r="71" spans="1:8" x14ac:dyDescent="0.2">
      <c r="A71" t="str">
        <f t="shared" si="2"/>
        <v>Nanna</v>
      </c>
      <c r="B71" t="str">
        <f t="shared" si="3"/>
        <v>Strid</v>
      </c>
      <c r="C71" t="s">
        <v>3409</v>
      </c>
      <c r="D71" s="50" t="s">
        <v>3408</v>
      </c>
      <c r="E71" s="6">
        <v>45582</v>
      </c>
      <c r="F71" t="s">
        <v>2837</v>
      </c>
      <c r="H71" s="67"/>
    </row>
    <row r="72" spans="1:8" x14ac:dyDescent="0.2">
      <c r="A72" t="str">
        <f t="shared" si="2"/>
        <v>Jarmo</v>
      </c>
      <c r="B72" t="str">
        <f t="shared" si="3"/>
        <v>Auvinen</v>
      </c>
      <c r="C72" t="s">
        <v>3455</v>
      </c>
      <c r="D72" s="111" t="s">
        <v>3454</v>
      </c>
      <c r="E72" s="6">
        <v>45584</v>
      </c>
      <c r="F72" t="s">
        <v>2837</v>
      </c>
      <c r="G72" s="11"/>
    </row>
    <row r="73" spans="1:8" x14ac:dyDescent="0.2">
      <c r="A73" s="11" t="str">
        <f t="shared" si="2"/>
        <v>Fatima</v>
      </c>
      <c r="B73" s="11" t="str">
        <f t="shared" si="3"/>
        <v>Verwijnen</v>
      </c>
      <c r="C73" s="11" t="s">
        <v>3498</v>
      </c>
      <c r="D73" s="111" t="s">
        <v>3497</v>
      </c>
      <c r="E73" s="42">
        <v>45599</v>
      </c>
      <c r="F73" s="11" t="s">
        <v>3506</v>
      </c>
      <c r="G73" s="11"/>
    </row>
    <row r="74" spans="1:8" x14ac:dyDescent="0.2">
      <c r="A74" s="11" t="str">
        <f t="shared" si="2"/>
        <v>Andrew</v>
      </c>
      <c r="B74" s="11" t="str">
        <f t="shared" si="3"/>
        <v>Jurgilas</v>
      </c>
      <c r="C74" t="s">
        <v>3499</v>
      </c>
      <c r="D74" s="111" t="s">
        <v>3500</v>
      </c>
      <c r="E74" s="42">
        <v>45600</v>
      </c>
      <c r="F74" s="11" t="s">
        <v>3506</v>
      </c>
      <c r="G74" s="11"/>
    </row>
    <row r="75" spans="1:8" x14ac:dyDescent="0.2">
      <c r="A75" s="11" t="str">
        <f t="shared" ref="A75:A102" si="4">IF(ISERR(FIND(" ",C75)),"",LEFT(C75,FIND(" ",C75)-1))</f>
        <v>Arthur</v>
      </c>
      <c r="B75" s="11" t="str">
        <f t="shared" si="3"/>
        <v>Schurgin</v>
      </c>
      <c r="C75" t="s">
        <v>3502</v>
      </c>
      <c r="D75" s="111" t="s">
        <v>3501</v>
      </c>
      <c r="E75" s="42">
        <v>45603</v>
      </c>
      <c r="F75" s="11" t="s">
        <v>3506</v>
      </c>
      <c r="G75" s="11"/>
    </row>
    <row r="76" spans="1:8" x14ac:dyDescent="0.2">
      <c r="A76" s="11" t="str">
        <f t="shared" si="4"/>
        <v>Benjamin</v>
      </c>
      <c r="B76" s="11" t="str">
        <f t="shared" ref="B76:B102" si="5">TRIM(RIGHT(SUBSTITUTE(C76," ",REPT(" ",LEN(C76))),LEN(C76)))</f>
        <v>Mudge</v>
      </c>
      <c r="C76" t="s">
        <v>3504</v>
      </c>
      <c r="D76" s="111" t="s">
        <v>3503</v>
      </c>
      <c r="E76" s="42">
        <v>45604</v>
      </c>
      <c r="F76" s="11" t="s">
        <v>3506</v>
      </c>
      <c r="G76" s="11"/>
    </row>
    <row r="77" spans="1:8" x14ac:dyDescent="0.2">
      <c r="A77" s="11" t="str">
        <f t="shared" si="4"/>
        <v>Mateo</v>
      </c>
      <c r="B77" s="11" t="str">
        <f t="shared" si="5"/>
        <v>Rendon</v>
      </c>
      <c r="C77" t="s">
        <v>2253</v>
      </c>
      <c r="D77" s="111" t="s">
        <v>3505</v>
      </c>
      <c r="E77" s="42">
        <v>45614</v>
      </c>
      <c r="F77" s="11" t="s">
        <v>3506</v>
      </c>
      <c r="G77" s="11"/>
    </row>
    <row r="78" spans="1:8" x14ac:dyDescent="0.2">
      <c r="A78" s="11" t="str">
        <f t="shared" si="4"/>
        <v>Kristine</v>
      </c>
      <c r="B78" s="11" t="str">
        <f t="shared" si="5"/>
        <v>Alanko</v>
      </c>
      <c r="C78" t="s">
        <v>3510</v>
      </c>
      <c r="D78" s="111" t="s">
        <v>3509</v>
      </c>
      <c r="E78" s="42">
        <v>45614</v>
      </c>
      <c r="F78" s="11" t="s">
        <v>3506</v>
      </c>
      <c r="G78" s="11"/>
    </row>
    <row r="79" spans="1:8" x14ac:dyDescent="0.2">
      <c r="A79" t="str">
        <f t="shared" si="4"/>
        <v>H</v>
      </c>
      <c r="B79" t="str">
        <f t="shared" si="5"/>
        <v>E</v>
      </c>
      <c r="C79" t="s">
        <v>3514</v>
      </c>
      <c r="D79" s="111" t="s">
        <v>3513</v>
      </c>
      <c r="E79" s="6">
        <v>45614</v>
      </c>
      <c r="F79" s="11" t="s">
        <v>3506</v>
      </c>
      <c r="H79" s="67"/>
    </row>
    <row r="80" spans="1:8" x14ac:dyDescent="0.2">
      <c r="A80" s="11" t="str">
        <f t="shared" si="4"/>
        <v/>
      </c>
      <c r="B80" s="11" t="str">
        <f t="shared" si="5"/>
        <v>Holly</v>
      </c>
      <c r="C80" s="11" t="s">
        <v>3519</v>
      </c>
      <c r="D80" s="50" t="s">
        <v>3518</v>
      </c>
      <c r="E80" s="42">
        <v>45631</v>
      </c>
      <c r="F80" t="s">
        <v>2837</v>
      </c>
      <c r="G80" s="11"/>
    </row>
    <row r="81" spans="1:8" x14ac:dyDescent="0.2">
      <c r="A81" s="11" t="str">
        <f t="shared" si="4"/>
        <v>Collin</v>
      </c>
      <c r="B81" s="11" t="str">
        <f t="shared" si="5"/>
        <v>Price</v>
      </c>
      <c r="C81" t="s">
        <v>3547</v>
      </c>
      <c r="D81" s="50" t="s">
        <v>3546</v>
      </c>
      <c r="E81" s="42">
        <v>45635</v>
      </c>
      <c r="F81" s="11" t="s">
        <v>3548</v>
      </c>
      <c r="G81" s="11"/>
    </row>
    <row r="82" spans="1:8" x14ac:dyDescent="0.2">
      <c r="A82" t="str">
        <f t="shared" si="4"/>
        <v/>
      </c>
      <c r="B82" t="str">
        <f t="shared" si="5"/>
        <v>Sauli</v>
      </c>
      <c r="C82" t="s">
        <v>3561</v>
      </c>
      <c r="D82" s="50" t="s">
        <v>3560</v>
      </c>
      <c r="E82" s="6">
        <v>45638</v>
      </c>
      <c r="F82" t="s">
        <v>2837</v>
      </c>
      <c r="H82" s="67"/>
    </row>
    <row r="83" spans="1:8" x14ac:dyDescent="0.2">
      <c r="A83" s="11" t="str">
        <f t="shared" si="4"/>
        <v/>
      </c>
      <c r="B83" s="11" t="str">
        <f t="shared" si="5"/>
        <v/>
      </c>
      <c r="C83" s="11"/>
      <c r="D83" s="11"/>
      <c r="E83" s="42"/>
      <c r="F83" s="11"/>
      <c r="G83" s="11"/>
    </row>
    <row r="84" spans="1:8" x14ac:dyDescent="0.2">
      <c r="A84" s="11" t="str">
        <f t="shared" si="4"/>
        <v/>
      </c>
      <c r="B84" s="11" t="str">
        <f t="shared" si="5"/>
        <v/>
      </c>
      <c r="C84" s="11"/>
      <c r="D84" s="11"/>
      <c r="E84" s="42"/>
      <c r="F84" s="11"/>
      <c r="G84" s="11"/>
    </row>
    <row r="85" spans="1:8" x14ac:dyDescent="0.2">
      <c r="A85" s="11" t="str">
        <f t="shared" si="4"/>
        <v/>
      </c>
      <c r="B85" s="11" t="str">
        <f t="shared" si="5"/>
        <v/>
      </c>
      <c r="C85" s="11"/>
      <c r="D85" s="11"/>
      <c r="E85" s="42"/>
      <c r="F85" s="11"/>
      <c r="G85" s="11"/>
    </row>
    <row r="86" spans="1:8" x14ac:dyDescent="0.2">
      <c r="A86" s="11" t="str">
        <f t="shared" si="4"/>
        <v/>
      </c>
      <c r="B86" s="11" t="str">
        <f t="shared" si="5"/>
        <v/>
      </c>
      <c r="C86" s="11"/>
      <c r="D86" s="11"/>
      <c r="E86" s="42"/>
      <c r="F86" s="11"/>
      <c r="G86" s="11"/>
    </row>
    <row r="87" spans="1:8" x14ac:dyDescent="0.2">
      <c r="A87" s="11" t="str">
        <f t="shared" si="4"/>
        <v/>
      </c>
      <c r="B87" s="11" t="str">
        <f t="shared" si="5"/>
        <v/>
      </c>
      <c r="C87" s="11"/>
      <c r="D87" s="11"/>
      <c r="E87" s="42"/>
      <c r="F87" s="11"/>
      <c r="G87" s="11"/>
    </row>
    <row r="88" spans="1:8" x14ac:dyDescent="0.2">
      <c r="A88" s="11" t="str">
        <f t="shared" si="4"/>
        <v/>
      </c>
      <c r="B88" s="11" t="str">
        <f t="shared" si="5"/>
        <v/>
      </c>
      <c r="C88" s="11"/>
      <c r="D88" s="11"/>
      <c r="E88" s="42"/>
      <c r="F88" s="11"/>
      <c r="G88" s="11"/>
    </row>
    <row r="89" spans="1:8" x14ac:dyDescent="0.2">
      <c r="A89" s="11" t="str">
        <f t="shared" si="4"/>
        <v/>
      </c>
      <c r="B89" s="11" t="str">
        <f t="shared" si="5"/>
        <v/>
      </c>
      <c r="C89" s="11"/>
      <c r="D89" s="11"/>
      <c r="E89" s="42"/>
      <c r="F89" s="11"/>
      <c r="G89" s="11"/>
    </row>
    <row r="90" spans="1:8" x14ac:dyDescent="0.2">
      <c r="A90" s="11" t="str">
        <f t="shared" si="4"/>
        <v/>
      </c>
      <c r="B90" s="11" t="str">
        <f t="shared" si="5"/>
        <v/>
      </c>
      <c r="C90" s="11"/>
      <c r="D90" s="11"/>
      <c r="E90" s="42"/>
      <c r="F90" s="11"/>
      <c r="G90" s="11"/>
    </row>
    <row r="91" spans="1:8" x14ac:dyDescent="0.2">
      <c r="A91" s="11" t="str">
        <f t="shared" si="4"/>
        <v/>
      </c>
      <c r="B91" s="11" t="str">
        <f t="shared" si="5"/>
        <v/>
      </c>
      <c r="C91" s="11"/>
      <c r="D91" s="11"/>
      <c r="E91" s="42"/>
      <c r="F91" s="11"/>
      <c r="G91" s="11"/>
    </row>
    <row r="92" spans="1:8" x14ac:dyDescent="0.2">
      <c r="A92" s="11" t="str">
        <f t="shared" si="4"/>
        <v/>
      </c>
      <c r="B92" s="11" t="str">
        <f t="shared" si="5"/>
        <v/>
      </c>
      <c r="C92" s="11"/>
      <c r="D92" s="11"/>
      <c r="E92" s="42"/>
      <c r="F92" s="11"/>
      <c r="G92" s="11"/>
    </row>
    <row r="93" spans="1:8" x14ac:dyDescent="0.2">
      <c r="A93" s="11" t="str">
        <f t="shared" si="4"/>
        <v/>
      </c>
      <c r="B93" s="11" t="str">
        <f t="shared" si="5"/>
        <v/>
      </c>
      <c r="C93" s="11"/>
      <c r="D93" s="11"/>
      <c r="E93" s="42"/>
      <c r="F93" s="11"/>
      <c r="G93" s="11"/>
    </row>
    <row r="94" spans="1:8" x14ac:dyDescent="0.2">
      <c r="A94" s="11" t="str">
        <f t="shared" si="4"/>
        <v/>
      </c>
      <c r="B94" s="11" t="str">
        <f t="shared" si="5"/>
        <v/>
      </c>
      <c r="C94" s="11"/>
      <c r="D94" s="11"/>
      <c r="E94" s="42"/>
      <c r="F94" s="11"/>
      <c r="G94" s="11"/>
    </row>
    <row r="95" spans="1:8" x14ac:dyDescent="0.2">
      <c r="A95" s="11" t="str">
        <f t="shared" si="4"/>
        <v/>
      </c>
      <c r="B95" s="11" t="str">
        <f t="shared" si="5"/>
        <v/>
      </c>
      <c r="C95" s="11"/>
      <c r="D95" s="11"/>
      <c r="E95" s="42"/>
      <c r="F95" s="11"/>
      <c r="G95" s="11"/>
    </row>
    <row r="96" spans="1:8" x14ac:dyDescent="0.2">
      <c r="A96" s="11" t="str">
        <f t="shared" si="4"/>
        <v/>
      </c>
      <c r="B96" s="11" t="str">
        <f t="shared" si="5"/>
        <v/>
      </c>
      <c r="C96" s="11"/>
      <c r="D96" s="11"/>
      <c r="E96" s="42"/>
      <c r="F96" s="11"/>
      <c r="G96" s="11"/>
    </row>
    <row r="97" spans="1:7" x14ac:dyDescent="0.2">
      <c r="A97" s="11" t="str">
        <f t="shared" si="4"/>
        <v/>
      </c>
      <c r="B97" s="11" t="str">
        <f t="shared" si="5"/>
        <v/>
      </c>
      <c r="C97" s="11"/>
      <c r="D97" s="11"/>
      <c r="E97" s="42"/>
      <c r="F97" s="11"/>
      <c r="G97" s="11"/>
    </row>
    <row r="98" spans="1:7" x14ac:dyDescent="0.2">
      <c r="A98" s="11" t="str">
        <f t="shared" si="4"/>
        <v/>
      </c>
      <c r="B98" s="11" t="str">
        <f t="shared" si="5"/>
        <v/>
      </c>
      <c r="C98" s="11"/>
      <c r="D98" s="11"/>
      <c r="E98" s="42"/>
      <c r="F98" s="11"/>
      <c r="G98" s="11"/>
    </row>
    <row r="99" spans="1:7" x14ac:dyDescent="0.2">
      <c r="A99" s="11" t="str">
        <f t="shared" si="4"/>
        <v/>
      </c>
      <c r="B99" s="11" t="str">
        <f t="shared" si="5"/>
        <v/>
      </c>
      <c r="C99" s="11"/>
      <c r="D99" s="11"/>
      <c r="E99" s="42"/>
      <c r="F99" s="11"/>
      <c r="G99" s="11"/>
    </row>
    <row r="100" spans="1:7" x14ac:dyDescent="0.2">
      <c r="A100" s="11" t="str">
        <f t="shared" si="4"/>
        <v/>
      </c>
      <c r="B100" s="11" t="str">
        <f t="shared" si="5"/>
        <v/>
      </c>
      <c r="C100" s="11"/>
      <c r="D100" s="11"/>
      <c r="E100" s="42"/>
      <c r="F100" s="11"/>
      <c r="G100" s="11"/>
    </row>
    <row r="101" spans="1:7" x14ac:dyDescent="0.2">
      <c r="A101" s="11" t="str">
        <f t="shared" si="4"/>
        <v/>
      </c>
      <c r="B101" s="11" t="str">
        <f t="shared" si="5"/>
        <v/>
      </c>
      <c r="C101" s="11"/>
      <c r="D101" s="11"/>
      <c r="E101" s="42"/>
      <c r="F101" s="11"/>
      <c r="G101" s="11"/>
    </row>
    <row r="102" spans="1:7" x14ac:dyDescent="0.2">
      <c r="A102" s="11" t="str">
        <f t="shared" si="4"/>
        <v/>
      </c>
      <c r="B102" s="11" t="str">
        <f t="shared" si="5"/>
        <v/>
      </c>
      <c r="C102" s="11"/>
      <c r="D102" s="11"/>
      <c r="E102" s="42"/>
      <c r="F102" s="11"/>
      <c r="G102" s="11"/>
    </row>
    <row r="103" spans="1:7" x14ac:dyDescent="0.2">
      <c r="A103" s="11" t="str">
        <f t="shared" ref="A103:A121" si="6">IF(ISERR(FIND(" ",C103)),"",LEFT(C103,FIND(" ",C103)-1))</f>
        <v/>
      </c>
      <c r="B103" s="11" t="str">
        <f t="shared" ref="B103:B121" si="7">TRIM(RIGHT(SUBSTITUTE(C103," ",REPT(" ",LEN(C103))),LEN(C103)))</f>
        <v/>
      </c>
      <c r="C103" s="11"/>
      <c r="D103" s="11"/>
      <c r="E103" s="42"/>
      <c r="F103" s="11"/>
      <c r="G103" s="11"/>
    </row>
    <row r="104" spans="1:7" x14ac:dyDescent="0.2">
      <c r="A104" s="11" t="str">
        <f t="shared" si="6"/>
        <v/>
      </c>
      <c r="B104" s="11" t="str">
        <f t="shared" si="7"/>
        <v/>
      </c>
      <c r="C104" s="11"/>
      <c r="D104" s="11"/>
      <c r="E104" s="42"/>
      <c r="F104" s="11"/>
      <c r="G104" s="11"/>
    </row>
    <row r="105" spans="1:7" x14ac:dyDescent="0.2">
      <c r="A105" s="11" t="str">
        <f t="shared" si="6"/>
        <v/>
      </c>
      <c r="B105" s="11" t="str">
        <f t="shared" si="7"/>
        <v/>
      </c>
      <c r="C105" s="11"/>
      <c r="D105" s="11"/>
      <c r="E105" s="42"/>
      <c r="F105" s="11"/>
      <c r="G105" s="11"/>
    </row>
    <row r="106" spans="1:7" x14ac:dyDescent="0.2">
      <c r="A106" s="11" t="str">
        <f t="shared" si="6"/>
        <v/>
      </c>
      <c r="B106" s="11" t="str">
        <f t="shared" si="7"/>
        <v/>
      </c>
      <c r="C106" s="11"/>
      <c r="D106" s="11"/>
      <c r="E106" s="42"/>
      <c r="F106" s="11"/>
      <c r="G106" s="11"/>
    </row>
    <row r="107" spans="1:7" x14ac:dyDescent="0.2">
      <c r="A107" s="11" t="str">
        <f t="shared" si="6"/>
        <v/>
      </c>
      <c r="B107" s="11" t="str">
        <f t="shared" si="7"/>
        <v/>
      </c>
      <c r="C107" s="11"/>
      <c r="D107" s="11"/>
      <c r="E107" s="42"/>
      <c r="F107" s="11"/>
      <c r="G107" s="11"/>
    </row>
    <row r="108" spans="1:7" x14ac:dyDescent="0.2">
      <c r="A108" s="11" t="str">
        <f t="shared" si="6"/>
        <v/>
      </c>
      <c r="B108" s="11" t="str">
        <f t="shared" si="7"/>
        <v/>
      </c>
      <c r="C108" s="11"/>
      <c r="D108" s="11"/>
      <c r="E108" s="42"/>
      <c r="F108" s="11"/>
      <c r="G108" s="11"/>
    </row>
    <row r="109" spans="1:7" x14ac:dyDescent="0.2">
      <c r="A109" s="11" t="str">
        <f t="shared" si="6"/>
        <v/>
      </c>
      <c r="B109" s="11" t="str">
        <f t="shared" si="7"/>
        <v/>
      </c>
      <c r="C109" s="11"/>
      <c r="D109" s="11"/>
      <c r="E109" s="42"/>
      <c r="F109" s="11"/>
      <c r="G109" s="11"/>
    </row>
    <row r="110" spans="1:7" x14ac:dyDescent="0.2">
      <c r="A110" s="11" t="str">
        <f t="shared" si="6"/>
        <v/>
      </c>
      <c r="B110" s="11" t="str">
        <f t="shared" si="7"/>
        <v/>
      </c>
      <c r="C110" s="11"/>
      <c r="D110" s="11"/>
      <c r="E110" s="42"/>
      <c r="F110" s="11"/>
      <c r="G110" s="11"/>
    </row>
    <row r="111" spans="1:7" x14ac:dyDescent="0.2">
      <c r="A111" s="11" t="str">
        <f t="shared" si="6"/>
        <v/>
      </c>
      <c r="B111" s="11" t="str">
        <f t="shared" si="7"/>
        <v/>
      </c>
      <c r="C111" s="11"/>
      <c r="D111" s="11"/>
      <c r="E111" s="42"/>
      <c r="F111" s="11"/>
      <c r="G111" s="11"/>
    </row>
    <row r="112" spans="1:7" x14ac:dyDescent="0.2">
      <c r="A112" s="11" t="str">
        <f t="shared" si="6"/>
        <v/>
      </c>
      <c r="B112" s="11" t="str">
        <f t="shared" si="7"/>
        <v/>
      </c>
      <c r="C112" s="11"/>
      <c r="D112" s="11"/>
      <c r="E112" s="42"/>
      <c r="F112" s="11"/>
      <c r="G112" s="11"/>
    </row>
    <row r="113" spans="1:7" x14ac:dyDescent="0.2">
      <c r="A113" s="11" t="str">
        <f t="shared" si="6"/>
        <v/>
      </c>
      <c r="B113" s="11" t="str">
        <f t="shared" si="7"/>
        <v/>
      </c>
      <c r="C113" s="11"/>
      <c r="D113" s="11"/>
      <c r="E113" s="42"/>
      <c r="F113" s="11"/>
      <c r="G113" s="11"/>
    </row>
    <row r="114" spans="1:7" x14ac:dyDescent="0.2">
      <c r="A114" s="11" t="str">
        <f t="shared" si="6"/>
        <v/>
      </c>
      <c r="B114" s="11" t="str">
        <f t="shared" si="7"/>
        <v/>
      </c>
      <c r="C114" s="11"/>
      <c r="D114" s="11"/>
      <c r="E114" s="42"/>
      <c r="F114" s="11"/>
      <c r="G114" s="11"/>
    </row>
    <row r="115" spans="1:7" x14ac:dyDescent="0.2">
      <c r="A115" s="11" t="str">
        <f t="shared" si="6"/>
        <v/>
      </c>
      <c r="B115" s="11" t="str">
        <f t="shared" si="7"/>
        <v/>
      </c>
      <c r="C115" s="11"/>
      <c r="D115" s="11"/>
      <c r="E115" s="42"/>
      <c r="F115" s="11"/>
      <c r="G115" s="11"/>
    </row>
    <row r="116" spans="1:7" x14ac:dyDescent="0.2">
      <c r="A116" s="11" t="str">
        <f t="shared" si="6"/>
        <v/>
      </c>
      <c r="B116" s="11" t="str">
        <f t="shared" si="7"/>
        <v/>
      </c>
      <c r="C116" s="11"/>
      <c r="D116" s="11"/>
      <c r="E116" s="42"/>
      <c r="F116" s="11"/>
      <c r="G116" s="11"/>
    </row>
    <row r="117" spans="1:7" x14ac:dyDescent="0.2">
      <c r="A117" s="11" t="str">
        <f t="shared" si="6"/>
        <v/>
      </c>
      <c r="B117" s="11" t="str">
        <f t="shared" si="7"/>
        <v/>
      </c>
      <c r="C117" s="11"/>
      <c r="D117" s="11"/>
      <c r="E117" s="42"/>
      <c r="F117" s="11"/>
      <c r="G117" s="11"/>
    </row>
    <row r="118" spans="1:7" x14ac:dyDescent="0.2">
      <c r="A118" s="11" t="str">
        <f t="shared" si="6"/>
        <v/>
      </c>
      <c r="B118" s="11" t="str">
        <f t="shared" si="7"/>
        <v/>
      </c>
      <c r="C118" s="11"/>
      <c r="D118" s="11"/>
      <c r="E118" s="42"/>
      <c r="F118" s="11"/>
      <c r="G118" s="11"/>
    </row>
    <row r="119" spans="1:7" x14ac:dyDescent="0.2">
      <c r="A119" s="11" t="str">
        <f t="shared" si="6"/>
        <v/>
      </c>
      <c r="B119" s="11" t="str">
        <f t="shared" si="7"/>
        <v/>
      </c>
      <c r="C119" s="11"/>
      <c r="D119" s="11"/>
      <c r="E119" s="42"/>
      <c r="F119" s="11"/>
      <c r="G119" s="11"/>
    </row>
    <row r="120" spans="1:7" x14ac:dyDescent="0.2">
      <c r="A120" s="11" t="str">
        <f t="shared" si="6"/>
        <v/>
      </c>
      <c r="B120" s="11" t="str">
        <f t="shared" si="7"/>
        <v/>
      </c>
      <c r="C120" s="11"/>
      <c r="D120" s="11"/>
      <c r="E120" s="42"/>
      <c r="F120" s="11"/>
      <c r="G120" s="11"/>
    </row>
    <row r="121" spans="1:7" x14ac:dyDescent="0.2">
      <c r="A121" s="11" t="str">
        <f t="shared" si="6"/>
        <v/>
      </c>
      <c r="B121" s="11" t="str">
        <f t="shared" si="7"/>
        <v/>
      </c>
      <c r="C121" s="11"/>
      <c r="D121" s="11"/>
      <c r="E121" s="42"/>
      <c r="F121" s="11"/>
      <c r="G121" s="11"/>
    </row>
    <row r="122" spans="1:7" x14ac:dyDescent="0.2">
      <c r="A122" s="11" t="str">
        <f t="shared" ref="A122:A136" si="8">IF(ISERR(FIND(" ",C122)),"",LEFT(C122,FIND(" ",C122)-1))</f>
        <v/>
      </c>
      <c r="B122" s="11" t="str">
        <f t="shared" ref="B122:B136" si="9">TRIM(RIGHT(SUBSTITUTE(C122," ",REPT(" ",LEN(C122))),LEN(C122)))</f>
        <v/>
      </c>
      <c r="C122" s="11"/>
      <c r="D122" s="11"/>
      <c r="E122" s="42"/>
      <c r="F122" s="11"/>
      <c r="G122" s="11"/>
    </row>
    <row r="123" spans="1:7" x14ac:dyDescent="0.2">
      <c r="A123" s="11" t="str">
        <f t="shared" si="8"/>
        <v/>
      </c>
      <c r="B123" s="11" t="str">
        <f t="shared" si="9"/>
        <v/>
      </c>
      <c r="C123" s="11"/>
      <c r="D123" s="11"/>
      <c r="E123" s="42"/>
      <c r="F123" s="11"/>
      <c r="G123" s="11"/>
    </row>
    <row r="124" spans="1:7" x14ac:dyDescent="0.2">
      <c r="A124" s="11" t="str">
        <f t="shared" si="8"/>
        <v/>
      </c>
      <c r="B124" s="11" t="str">
        <f t="shared" si="9"/>
        <v/>
      </c>
      <c r="C124" s="11"/>
      <c r="D124" s="11"/>
      <c r="E124" s="42"/>
      <c r="F124" s="11"/>
      <c r="G124" s="11"/>
    </row>
    <row r="125" spans="1:7" x14ac:dyDescent="0.2">
      <c r="A125" s="11" t="str">
        <f t="shared" si="8"/>
        <v/>
      </c>
      <c r="B125" s="11" t="str">
        <f t="shared" si="9"/>
        <v/>
      </c>
      <c r="C125" s="11"/>
      <c r="D125" s="11"/>
      <c r="E125" s="42"/>
      <c r="F125" s="11"/>
      <c r="G125" s="11"/>
    </row>
    <row r="126" spans="1:7" x14ac:dyDescent="0.2">
      <c r="A126" s="11" t="str">
        <f t="shared" si="8"/>
        <v/>
      </c>
      <c r="B126" s="11" t="str">
        <f t="shared" si="9"/>
        <v/>
      </c>
      <c r="C126" s="11"/>
      <c r="D126" s="11"/>
      <c r="E126" s="42"/>
      <c r="F126" s="11"/>
      <c r="G126" s="11"/>
    </row>
    <row r="127" spans="1:7" x14ac:dyDescent="0.2">
      <c r="A127" s="11" t="str">
        <f t="shared" si="8"/>
        <v/>
      </c>
      <c r="B127" s="11" t="str">
        <f t="shared" si="9"/>
        <v/>
      </c>
      <c r="C127" s="11"/>
      <c r="D127" s="11"/>
      <c r="E127" s="42"/>
      <c r="F127" s="11"/>
      <c r="G127" s="11"/>
    </row>
    <row r="128" spans="1:7" x14ac:dyDescent="0.2">
      <c r="A128" s="11" t="str">
        <f t="shared" si="8"/>
        <v/>
      </c>
      <c r="B128" s="11" t="str">
        <f t="shared" si="9"/>
        <v/>
      </c>
      <c r="C128" s="11"/>
      <c r="D128" s="11"/>
      <c r="E128" s="42"/>
      <c r="F128" s="11"/>
      <c r="G128" s="11"/>
    </row>
    <row r="129" spans="1:7" x14ac:dyDescent="0.2">
      <c r="A129" s="11" t="str">
        <f t="shared" si="8"/>
        <v/>
      </c>
      <c r="B129" s="11" t="str">
        <f t="shared" si="9"/>
        <v/>
      </c>
      <c r="C129" s="11"/>
      <c r="D129" s="11"/>
      <c r="E129" s="42"/>
      <c r="F129" s="11"/>
      <c r="G129" s="11"/>
    </row>
    <row r="130" spans="1:7" x14ac:dyDescent="0.2">
      <c r="A130" s="11" t="str">
        <f t="shared" si="8"/>
        <v/>
      </c>
      <c r="B130" s="11" t="str">
        <f t="shared" si="9"/>
        <v/>
      </c>
      <c r="C130" s="11"/>
      <c r="D130" s="11"/>
      <c r="E130" s="42"/>
      <c r="F130" s="11"/>
      <c r="G130" s="11"/>
    </row>
    <row r="131" spans="1:7" x14ac:dyDescent="0.2">
      <c r="A131" s="11" t="str">
        <f t="shared" si="8"/>
        <v/>
      </c>
      <c r="B131" s="11" t="str">
        <f t="shared" si="9"/>
        <v/>
      </c>
      <c r="C131" s="11"/>
      <c r="D131" s="11"/>
      <c r="E131" s="42"/>
      <c r="F131" s="11"/>
      <c r="G131" s="11"/>
    </row>
    <row r="132" spans="1:7" x14ac:dyDescent="0.2">
      <c r="A132" s="11" t="str">
        <f t="shared" si="8"/>
        <v/>
      </c>
      <c r="B132" s="11" t="str">
        <f t="shared" si="9"/>
        <v/>
      </c>
      <c r="C132" s="11"/>
      <c r="D132" s="11"/>
      <c r="E132" s="42"/>
      <c r="F132" s="11"/>
      <c r="G132" s="11"/>
    </row>
    <row r="133" spans="1:7" x14ac:dyDescent="0.2">
      <c r="A133" s="11" t="str">
        <f t="shared" si="8"/>
        <v/>
      </c>
      <c r="B133" s="11" t="str">
        <f t="shared" si="9"/>
        <v/>
      </c>
      <c r="C133" s="11"/>
      <c r="D133" s="11"/>
      <c r="E133" s="42"/>
      <c r="F133" s="11"/>
      <c r="G133" s="11"/>
    </row>
    <row r="134" spans="1:7" x14ac:dyDescent="0.2">
      <c r="A134" s="11" t="str">
        <f t="shared" si="8"/>
        <v/>
      </c>
      <c r="B134" s="11" t="str">
        <f t="shared" si="9"/>
        <v/>
      </c>
      <c r="C134" s="11"/>
      <c r="D134" s="11"/>
      <c r="E134" s="42"/>
      <c r="F134" s="11"/>
      <c r="G134" s="11"/>
    </row>
    <row r="135" spans="1:7" x14ac:dyDescent="0.2">
      <c r="A135" s="11" t="str">
        <f t="shared" si="8"/>
        <v/>
      </c>
      <c r="B135" s="11" t="str">
        <f t="shared" si="9"/>
        <v/>
      </c>
      <c r="C135" s="11"/>
      <c r="D135" s="11"/>
      <c r="E135" s="42"/>
      <c r="F135" s="11"/>
      <c r="G135" s="11"/>
    </row>
    <row r="136" spans="1:7" x14ac:dyDescent="0.2">
      <c r="A136" s="11" t="str">
        <f t="shared" si="8"/>
        <v/>
      </c>
      <c r="B136" s="11" t="str">
        <f t="shared" si="9"/>
        <v/>
      </c>
      <c r="C136" s="11"/>
      <c r="D136" s="11"/>
      <c r="E136" s="42"/>
      <c r="F136" s="11"/>
      <c r="G136" s="11"/>
    </row>
  </sheetData>
  <phoneticPr fontId="7" type="noConversion"/>
  <conditionalFormatting sqref="B37:B43 B48">
    <cfRule type="containsBlanks" dxfId="21" priority="9">
      <formula>LEN(TRIM(B37))=0</formula>
    </cfRule>
  </conditionalFormatting>
  <conditionalFormatting sqref="B55:B65">
    <cfRule type="containsBlanks" dxfId="20" priority="3">
      <formula>LEN(TRIM(B55))=0</formula>
    </cfRule>
  </conditionalFormatting>
  <conditionalFormatting sqref="B68:B72">
    <cfRule type="containsBlanks" dxfId="19" priority="4">
      <formula>LEN(TRIM(B68))=0</formula>
    </cfRule>
  </conditionalFormatting>
  <conditionalFormatting sqref="B79">
    <cfRule type="containsBlanks" dxfId="18" priority="2">
      <formula>LEN(TRIM(B79))=0</formula>
    </cfRule>
  </conditionalFormatting>
  <conditionalFormatting sqref="B82">
    <cfRule type="containsBlanks" dxfId="17" priority="1">
      <formula>LEN(TRIM(B82))=0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6" r:id="rId44" xr:uid="{24F00509-133B-47EA-B1FE-453B9DF5901A}"/>
    <hyperlink ref="D54" r:id="rId45" xr:uid="{49CEEAF7-F6CD-407B-A8E7-C2626B9834F8}"/>
    <hyperlink ref="D57" r:id="rId46" xr:uid="{BFBBF996-8EAD-4DB2-A9D7-34928AF38B37}"/>
    <hyperlink ref="D59" r:id="rId47" xr:uid="{D1D3AF1E-009F-4D4A-B5C1-41A4E890652D}"/>
    <hyperlink ref="D55" r:id="rId48" xr:uid="{D87E1BB9-F821-4C79-B7B9-36D52580CFB7}"/>
    <hyperlink ref="D67" r:id="rId49" xr:uid="{701E4E4B-A21D-465B-BB5F-DFDB887F459E}"/>
    <hyperlink ref="D68" r:id="rId50" xr:uid="{A6539968-CBC1-48E3-A97F-200126D9D735}"/>
    <hyperlink ref="D71" r:id="rId51" xr:uid="{C0ED3252-9A5E-4B1A-A81C-BF86ACC00EAC}"/>
    <hyperlink ref="D72" r:id="rId52" xr:uid="{66CD18F8-F789-4757-9E54-95FFCE93AAD6}"/>
    <hyperlink ref="D70" r:id="rId53" xr:uid="{22EB52A8-E1C6-497F-B666-23A8B791A459}"/>
    <hyperlink ref="D69" r:id="rId54" xr:uid="{28B5180E-41E7-42DF-867D-A38696C1DD0C}"/>
    <hyperlink ref="I69" r:id="rId55" display="kris.karhu@outlook.com" xr:uid="{BD2B46D5-3A8E-4BD9-860A-A7017F544E49}"/>
    <hyperlink ref="D56" r:id="rId56" xr:uid="{9725FB94-45D3-4247-A81C-3ECC55D969E2}"/>
    <hyperlink ref="D73" r:id="rId57" xr:uid="{04F8D09C-664A-4F9E-85EA-B578F63EE760}"/>
    <hyperlink ref="D74" r:id="rId58" xr:uid="{C0A8C860-F264-4891-9675-EA165ABF0FC8}"/>
    <hyperlink ref="D75" r:id="rId59" xr:uid="{53074C68-8CE6-4C20-8C40-664F80065C66}"/>
    <hyperlink ref="D76" r:id="rId60" xr:uid="{168F323C-C00F-4B88-BD63-EE25303D19F5}"/>
    <hyperlink ref="D77" r:id="rId61" xr:uid="{A7F8046A-4581-4695-AC03-132E3B98603E}"/>
    <hyperlink ref="D78" r:id="rId62" xr:uid="{E9CAA684-DA88-4EAE-A9C8-613181EF05C8}"/>
    <hyperlink ref="D79" r:id="rId63" xr:uid="{6EA14541-E79C-4682-A12E-8B89C75F2295}"/>
    <hyperlink ref="D80" r:id="rId64" xr:uid="{D6AFBD53-13D9-4B2D-A973-56BF7B81C1D9}"/>
    <hyperlink ref="D81" r:id="rId65" xr:uid="{9FAA2264-0330-4647-B2CC-513BEC26CB9F}"/>
    <hyperlink ref="D82" r:id="rId66" xr:uid="{65D37923-708E-42CA-9CD2-8637F640255C}"/>
  </hyperlinks>
  <pageMargins left="0.7" right="0.7" top="0.75" bottom="0.75" header="0.3" footer="0.3"/>
  <pageSetup paperSize="9" orientation="portrait" r:id="rId67"/>
  <legacyDrawing r:id="rId6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N29" sqref="N29"/>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779</v>
      </c>
      <c r="B1" s="52" t="s">
        <v>780</v>
      </c>
      <c r="C1" s="52" t="s">
        <v>781</v>
      </c>
      <c r="D1" s="52" t="s">
        <v>782</v>
      </c>
      <c r="E1" s="52" t="s">
        <v>783</v>
      </c>
      <c r="F1" s="52" t="s">
        <v>784</v>
      </c>
      <c r="G1" s="52" t="s">
        <v>785</v>
      </c>
      <c r="H1" s="52" t="s">
        <v>786</v>
      </c>
      <c r="I1" s="52" t="s">
        <v>787</v>
      </c>
      <c r="J1" s="52" t="s">
        <v>788</v>
      </c>
      <c r="K1" s="52" t="s">
        <v>789</v>
      </c>
      <c r="L1" s="52" t="s">
        <v>790</v>
      </c>
      <c r="M1" s="52" t="s">
        <v>791</v>
      </c>
      <c r="N1" s="52" t="s">
        <v>792</v>
      </c>
      <c r="O1" s="52" t="s">
        <v>793</v>
      </c>
      <c r="P1" s="52" t="s">
        <v>794</v>
      </c>
      <c r="Q1" s="52" t="s">
        <v>801</v>
      </c>
      <c r="R1" s="52" t="s">
        <v>802</v>
      </c>
      <c r="S1" s="51" t="s">
        <v>223</v>
      </c>
      <c r="T1" s="53"/>
      <c r="U1" s="53"/>
      <c r="V1" s="53"/>
      <c r="W1" s="53"/>
      <c r="X1" s="53"/>
      <c r="Y1" s="53"/>
      <c r="Z1" s="53"/>
      <c r="AA1" s="53"/>
    </row>
    <row r="2" spans="1:27" ht="15" customHeight="1" thickBot="1" x14ac:dyDescent="0.25">
      <c r="A2" s="61" t="s">
        <v>795</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545</v>
      </c>
      <c r="B3" s="54" t="s">
        <v>504</v>
      </c>
      <c r="C3" s="54"/>
      <c r="D3" s="54"/>
      <c r="E3" s="54"/>
      <c r="F3" s="54" t="s">
        <v>504</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797</v>
      </c>
      <c r="B4" s="54" t="s">
        <v>504</v>
      </c>
      <c r="C4" s="54"/>
      <c r="D4" s="54"/>
      <c r="E4" s="54"/>
      <c r="F4" s="54"/>
      <c r="G4" s="54"/>
      <c r="H4" s="54" t="s">
        <v>504</v>
      </c>
      <c r="I4" s="54"/>
      <c r="J4" s="54"/>
      <c r="K4" s="54"/>
      <c r="L4" s="54"/>
      <c r="M4" s="54"/>
      <c r="N4" s="54"/>
      <c r="O4" s="54"/>
      <c r="P4" s="54"/>
      <c r="Q4" s="54"/>
      <c r="R4" s="54"/>
      <c r="S4" s="63" t="s">
        <v>1100</v>
      </c>
      <c r="T4" s="53"/>
      <c r="U4" s="53"/>
      <c r="V4" s="53"/>
      <c r="W4" s="53"/>
      <c r="X4" s="53"/>
      <c r="Y4" s="53"/>
      <c r="Z4" s="53"/>
      <c r="AA4" s="53"/>
    </row>
    <row r="5" spans="1:27" ht="15" customHeight="1" thickBot="1" x14ac:dyDescent="0.25">
      <c r="A5" s="53" t="s">
        <v>425</v>
      </c>
      <c r="B5" s="54"/>
      <c r="C5" s="54"/>
      <c r="D5" s="54"/>
      <c r="E5" s="54"/>
      <c r="F5" s="54" t="s">
        <v>504</v>
      </c>
      <c r="G5" s="54"/>
      <c r="H5" s="54"/>
      <c r="I5" s="54"/>
      <c r="J5" s="54"/>
      <c r="K5" s="54"/>
      <c r="L5" s="54"/>
      <c r="M5" s="54"/>
      <c r="N5" s="54"/>
      <c r="O5" s="54"/>
      <c r="P5" s="54"/>
      <c r="Q5" s="54"/>
      <c r="R5" s="54"/>
      <c r="S5" s="63" t="s">
        <v>798</v>
      </c>
      <c r="T5" s="53"/>
      <c r="U5" s="53"/>
      <c r="V5" s="53"/>
      <c r="W5" s="53"/>
      <c r="X5" s="53"/>
      <c r="Y5" s="53"/>
      <c r="Z5" s="53"/>
      <c r="AA5" s="53"/>
    </row>
    <row r="6" spans="1:27" ht="15" customHeight="1" thickBot="1" x14ac:dyDescent="0.25">
      <c r="A6" s="71" t="s">
        <v>1846</v>
      </c>
      <c r="B6" s="54"/>
      <c r="C6" s="54"/>
      <c r="D6" s="54"/>
      <c r="E6" s="54" t="s">
        <v>504</v>
      </c>
      <c r="F6" s="54" t="s">
        <v>504</v>
      </c>
      <c r="G6" s="54"/>
      <c r="H6" s="54" t="s">
        <v>504</v>
      </c>
      <c r="I6" s="54"/>
      <c r="J6" s="54"/>
      <c r="K6" s="54"/>
      <c r="L6" s="54"/>
      <c r="M6" s="54"/>
      <c r="N6" s="54"/>
      <c r="O6" s="54"/>
      <c r="P6" s="54"/>
      <c r="Q6" s="54"/>
      <c r="R6" s="54"/>
      <c r="S6" s="63" t="s">
        <v>799</v>
      </c>
      <c r="T6" s="53"/>
      <c r="U6" s="53"/>
      <c r="V6" s="53"/>
      <c r="W6" s="53"/>
      <c r="X6" s="53"/>
      <c r="Y6" s="53"/>
      <c r="Z6" s="53"/>
      <c r="AA6" s="53"/>
    </row>
    <row r="7" spans="1:27" ht="15" customHeight="1" thickBot="1" x14ac:dyDescent="0.25">
      <c r="A7" s="53" t="s">
        <v>368</v>
      </c>
      <c r="B7" s="54" t="s">
        <v>504</v>
      </c>
      <c r="C7" s="54"/>
      <c r="D7" s="54"/>
      <c r="E7" s="54" t="s">
        <v>504</v>
      </c>
      <c r="F7" s="54" t="s">
        <v>504</v>
      </c>
      <c r="G7" s="54"/>
      <c r="H7" s="54"/>
      <c r="I7" s="54"/>
      <c r="J7" s="54"/>
      <c r="K7" s="54"/>
      <c r="L7" s="54"/>
      <c r="M7" s="54"/>
      <c r="N7" s="54"/>
      <c r="O7" s="54"/>
      <c r="P7" s="54"/>
      <c r="Q7" s="54"/>
      <c r="R7" s="54"/>
      <c r="S7" s="63" t="s">
        <v>800</v>
      </c>
      <c r="T7" s="53"/>
      <c r="U7" s="53"/>
      <c r="V7" s="53"/>
      <c r="W7" s="53"/>
      <c r="X7" s="53"/>
      <c r="Y7" s="53"/>
      <c r="Z7" s="53"/>
      <c r="AA7" s="53"/>
    </row>
    <row r="8" spans="1:27" ht="15" customHeight="1" thickBot="1" x14ac:dyDescent="0.25">
      <c r="A8" s="71" t="s">
        <v>1847</v>
      </c>
      <c r="B8" s="54" t="s">
        <v>468</v>
      </c>
      <c r="C8" s="54"/>
      <c r="D8" s="54"/>
      <c r="E8" s="54" t="s">
        <v>468</v>
      </c>
      <c r="F8" s="54" t="s">
        <v>468</v>
      </c>
      <c r="G8" s="54"/>
      <c r="H8" s="54"/>
      <c r="I8" s="54"/>
      <c r="J8" s="54"/>
      <c r="K8" s="54"/>
      <c r="L8" s="54"/>
      <c r="M8" s="54"/>
      <c r="N8" s="54"/>
      <c r="O8" s="54"/>
      <c r="P8" s="54"/>
      <c r="Q8" s="54"/>
      <c r="R8" s="54"/>
      <c r="S8" s="63" t="s">
        <v>804</v>
      </c>
      <c r="T8" s="53"/>
      <c r="U8" s="53"/>
      <c r="V8" s="53"/>
      <c r="W8" s="53"/>
      <c r="X8" s="53"/>
      <c r="Y8" s="53"/>
      <c r="Z8" s="53"/>
      <c r="AA8" s="53"/>
    </row>
    <row r="9" spans="1:27" ht="15" customHeight="1" thickBot="1" x14ac:dyDescent="0.25">
      <c r="A9" s="53" t="s">
        <v>331</v>
      </c>
      <c r="B9" s="54"/>
      <c r="C9" s="54"/>
      <c r="D9" s="54"/>
      <c r="E9" s="54"/>
      <c r="F9" s="54"/>
      <c r="G9" s="54"/>
      <c r="H9" s="54"/>
      <c r="I9" s="54"/>
      <c r="J9" s="54" t="s">
        <v>504</v>
      </c>
      <c r="K9" s="54"/>
      <c r="L9" s="54"/>
      <c r="M9" s="54"/>
      <c r="N9" s="54"/>
      <c r="O9" s="54"/>
      <c r="P9" s="54"/>
      <c r="Q9" s="54" t="s">
        <v>504</v>
      </c>
      <c r="R9" s="54" t="s">
        <v>504</v>
      </c>
      <c r="S9" s="63" t="s">
        <v>803</v>
      </c>
      <c r="T9" s="53"/>
      <c r="U9" s="53"/>
      <c r="V9" s="53"/>
      <c r="W9" s="53"/>
      <c r="X9" s="53"/>
      <c r="Y9" s="53"/>
      <c r="Z9" s="53"/>
      <c r="AA9" s="53"/>
    </row>
    <row r="10" spans="1:27" ht="15" customHeight="1" thickBot="1" x14ac:dyDescent="0.25">
      <c r="A10" s="51" t="s">
        <v>774</v>
      </c>
      <c r="B10" s="54" t="s">
        <v>504</v>
      </c>
      <c r="C10" s="54"/>
      <c r="D10" s="54"/>
      <c r="E10" s="54"/>
      <c r="F10" s="54"/>
      <c r="G10" s="54"/>
      <c r="H10" s="54"/>
      <c r="I10" s="54"/>
      <c r="J10" s="54"/>
      <c r="K10" s="54"/>
      <c r="L10" s="54"/>
      <c r="M10" s="54"/>
      <c r="N10" s="54"/>
      <c r="O10" s="54"/>
      <c r="P10" s="54"/>
      <c r="Q10" s="54"/>
      <c r="R10" s="54"/>
      <c r="S10" s="63" t="s">
        <v>805</v>
      </c>
      <c r="T10" s="53"/>
      <c r="U10" s="53"/>
      <c r="V10" s="53"/>
      <c r="W10" s="53"/>
      <c r="X10" s="53"/>
      <c r="Y10" s="53"/>
      <c r="Z10" s="53"/>
      <c r="AA10" s="53"/>
    </row>
    <row r="11" spans="1:27" ht="15" customHeight="1" thickBot="1" x14ac:dyDescent="0.25">
      <c r="A11" s="53" t="s">
        <v>478</v>
      </c>
      <c r="B11" s="54" t="s">
        <v>504</v>
      </c>
      <c r="C11" s="54"/>
      <c r="D11" s="54"/>
      <c r="E11" s="54"/>
      <c r="F11" s="54"/>
      <c r="G11" s="54" t="s">
        <v>504</v>
      </c>
      <c r="H11" s="54"/>
      <c r="I11" s="54"/>
      <c r="J11" s="54"/>
      <c r="K11" s="54"/>
      <c r="L11" s="54"/>
      <c r="M11" s="54"/>
      <c r="N11" s="54"/>
      <c r="O11" s="54"/>
      <c r="P11" s="54"/>
      <c r="Q11" s="54"/>
      <c r="R11" s="54"/>
      <c r="S11" s="63" t="s">
        <v>806</v>
      </c>
      <c r="T11" s="53"/>
      <c r="U11" s="53"/>
      <c r="V11" s="53"/>
      <c r="W11" s="53"/>
      <c r="X11" s="53"/>
      <c r="Y11" s="53"/>
      <c r="Z11" s="53"/>
      <c r="AA11" s="53"/>
    </row>
    <row r="12" spans="1:27" ht="15" customHeight="1" thickBot="1" x14ac:dyDescent="0.25">
      <c r="A12" s="71" t="s">
        <v>1845</v>
      </c>
      <c r="B12" s="54" t="s">
        <v>504</v>
      </c>
      <c r="C12" s="54"/>
      <c r="D12" s="54"/>
      <c r="E12" s="54"/>
      <c r="F12" s="54"/>
      <c r="G12" s="54"/>
      <c r="H12" s="54" t="s">
        <v>504</v>
      </c>
      <c r="I12" s="54" t="s">
        <v>504</v>
      </c>
      <c r="J12" s="54"/>
      <c r="K12" s="54"/>
      <c r="L12" s="54"/>
      <c r="M12" s="54"/>
      <c r="N12" s="54"/>
      <c r="O12" s="54"/>
      <c r="P12" s="54"/>
      <c r="Q12" s="54"/>
      <c r="R12" s="54"/>
      <c r="S12" s="63" t="s">
        <v>808</v>
      </c>
      <c r="T12" s="53"/>
      <c r="U12" s="53"/>
      <c r="V12" s="53"/>
      <c r="W12" s="53"/>
      <c r="X12" s="53"/>
      <c r="Y12" s="53"/>
      <c r="Z12" s="53"/>
      <c r="AA12" s="53"/>
    </row>
    <row r="13" spans="1:27" ht="15" customHeight="1" thickBot="1" x14ac:dyDescent="0.25">
      <c r="A13" s="53" t="s">
        <v>809</v>
      </c>
      <c r="B13" s="54" t="s">
        <v>504</v>
      </c>
      <c r="C13" s="54"/>
      <c r="D13" s="54" t="s">
        <v>504</v>
      </c>
      <c r="E13" s="54"/>
      <c r="F13" s="54"/>
      <c r="G13" s="54"/>
      <c r="H13" s="54"/>
      <c r="I13" s="54" t="s">
        <v>811</v>
      </c>
      <c r="J13" s="54"/>
      <c r="K13" s="54" t="s">
        <v>504</v>
      </c>
      <c r="L13" s="54"/>
      <c r="M13" s="54"/>
      <c r="N13" s="54"/>
      <c r="O13" s="54"/>
      <c r="P13" s="54"/>
      <c r="Q13" s="54" t="s">
        <v>504</v>
      </c>
      <c r="R13" s="54"/>
      <c r="S13" s="63" t="s">
        <v>810</v>
      </c>
      <c r="T13" s="53"/>
      <c r="U13" s="53"/>
      <c r="V13" s="53"/>
      <c r="W13" s="53"/>
      <c r="X13" s="53"/>
      <c r="Y13" s="53"/>
      <c r="Z13" s="53"/>
      <c r="AA13" s="53"/>
    </row>
    <row r="14" spans="1:27" ht="15" customHeight="1" thickBot="1" x14ac:dyDescent="0.25">
      <c r="A14" s="53" t="s">
        <v>812</v>
      </c>
      <c r="B14" s="54"/>
      <c r="C14" s="54"/>
      <c r="D14" s="54"/>
      <c r="E14" s="54" t="s">
        <v>811</v>
      </c>
      <c r="F14" s="54"/>
      <c r="G14" s="54"/>
      <c r="H14" s="54"/>
      <c r="I14" s="54"/>
      <c r="J14" s="54"/>
      <c r="K14" s="54" t="s">
        <v>504</v>
      </c>
      <c r="L14" s="54"/>
      <c r="M14" s="54"/>
      <c r="N14" s="54"/>
      <c r="O14" s="54"/>
      <c r="P14" s="54"/>
      <c r="Q14" s="54"/>
      <c r="R14" s="54"/>
      <c r="S14" s="63"/>
      <c r="T14" s="53"/>
      <c r="U14" s="53"/>
      <c r="V14" s="53"/>
      <c r="W14" s="53"/>
      <c r="X14" s="53"/>
      <c r="Y14" s="53"/>
      <c r="Z14" s="53"/>
      <c r="AA14" s="53"/>
    </row>
    <row r="15" spans="1:27" ht="15" customHeight="1" thickBot="1" x14ac:dyDescent="0.25">
      <c r="A15" s="53" t="s">
        <v>3164</v>
      </c>
      <c r="B15" s="54"/>
      <c r="C15" s="54"/>
      <c r="D15" s="54"/>
      <c r="E15" s="54" t="s">
        <v>504</v>
      </c>
      <c r="F15" s="54" t="s">
        <v>504</v>
      </c>
      <c r="G15" s="54"/>
      <c r="H15" s="54"/>
      <c r="I15" s="54"/>
      <c r="J15" s="54"/>
      <c r="K15" s="54"/>
      <c r="L15" s="54"/>
      <c r="M15" s="54"/>
      <c r="N15" s="54"/>
      <c r="O15" s="54"/>
      <c r="P15" s="54"/>
      <c r="Q15" s="54"/>
      <c r="R15" s="54"/>
      <c r="S15" s="63" t="s">
        <v>813</v>
      </c>
      <c r="T15" s="53"/>
      <c r="U15" s="53"/>
      <c r="V15" s="53"/>
      <c r="W15" s="53"/>
      <c r="X15" s="53"/>
      <c r="Y15" s="53"/>
      <c r="Z15" s="53"/>
      <c r="AA15" s="53"/>
    </row>
    <row r="16" spans="1:27" ht="15" customHeight="1" thickBot="1" x14ac:dyDescent="0.25">
      <c r="A16" s="53" t="s">
        <v>117</v>
      </c>
      <c r="B16" s="54" t="s">
        <v>504</v>
      </c>
      <c r="C16" s="54" t="s">
        <v>504</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1848</v>
      </c>
      <c r="B17" s="54" t="s">
        <v>504</v>
      </c>
      <c r="C17" s="54"/>
      <c r="D17" s="54"/>
      <c r="E17" s="54"/>
      <c r="F17" s="54"/>
      <c r="G17" s="54"/>
      <c r="H17" s="54"/>
      <c r="I17" s="54"/>
      <c r="J17" s="54"/>
      <c r="K17" s="54"/>
      <c r="L17" s="54"/>
      <c r="M17" s="54"/>
      <c r="N17" s="54"/>
      <c r="O17" s="54"/>
      <c r="P17" s="54"/>
      <c r="Q17" s="54"/>
      <c r="R17" s="54"/>
      <c r="S17" s="71" t="s">
        <v>1849</v>
      </c>
      <c r="T17" s="53"/>
      <c r="U17" s="53"/>
      <c r="V17" s="53"/>
      <c r="W17" s="53"/>
      <c r="X17" s="53"/>
      <c r="Y17" s="53"/>
      <c r="Z17" s="53"/>
      <c r="AA17" s="53"/>
    </row>
    <row r="18" spans="1:27" ht="15" customHeight="1" thickBot="1" x14ac:dyDescent="0.25">
      <c r="A18" s="53" t="s">
        <v>2051</v>
      </c>
      <c r="B18" s="54" t="s">
        <v>504</v>
      </c>
      <c r="C18" s="54"/>
      <c r="D18" s="54"/>
      <c r="E18" s="54"/>
      <c r="F18" s="54" t="s">
        <v>504</v>
      </c>
      <c r="G18" s="54"/>
      <c r="H18" s="54"/>
      <c r="I18" s="54"/>
      <c r="J18" s="54"/>
      <c r="K18" s="54"/>
      <c r="L18" s="54"/>
      <c r="M18" s="54"/>
      <c r="N18" s="54" t="s">
        <v>504</v>
      </c>
      <c r="O18" s="54"/>
      <c r="P18" s="54"/>
      <c r="Q18" s="54"/>
      <c r="R18" s="54"/>
      <c r="S18" s="71" t="s">
        <v>2061</v>
      </c>
      <c r="T18" s="53"/>
      <c r="U18" s="53"/>
      <c r="V18" s="53"/>
      <c r="W18" s="53"/>
      <c r="X18" s="53"/>
      <c r="Y18" s="53"/>
      <c r="Z18" s="53"/>
      <c r="AA18" s="53"/>
    </row>
    <row r="19" spans="1:27" ht="15" customHeight="1" thickBot="1" x14ac:dyDescent="0.25">
      <c r="A19" s="53" t="s">
        <v>2060</v>
      </c>
      <c r="B19" s="54"/>
      <c r="C19" s="54"/>
      <c r="D19" s="54"/>
      <c r="E19" s="54"/>
      <c r="F19" s="54"/>
      <c r="G19" s="54"/>
      <c r="H19" s="54"/>
      <c r="I19" s="54"/>
      <c r="J19" s="54"/>
      <c r="K19" s="54"/>
      <c r="L19" s="54"/>
      <c r="M19" s="54" t="s">
        <v>504</v>
      </c>
      <c r="N19" s="54"/>
      <c r="O19" s="54"/>
      <c r="P19" s="54"/>
      <c r="Q19" s="54"/>
      <c r="R19" s="54"/>
      <c r="S19" s="71" t="s">
        <v>2063</v>
      </c>
      <c r="T19" s="53"/>
      <c r="U19" s="53"/>
      <c r="V19" s="53"/>
      <c r="W19" s="53"/>
      <c r="X19" s="53"/>
      <c r="Y19" s="53"/>
      <c r="Z19" s="53"/>
      <c r="AA19" s="53"/>
    </row>
    <row r="20" spans="1:27" ht="15" customHeight="1" thickBot="1" x14ac:dyDescent="0.25">
      <c r="A20" s="53" t="s">
        <v>2847</v>
      </c>
      <c r="B20" s="54" t="s">
        <v>504</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796</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816</v>
      </c>
      <c r="B23" s="54"/>
      <c r="C23" s="54"/>
      <c r="D23" s="54"/>
      <c r="E23" s="54"/>
      <c r="F23" s="54"/>
      <c r="G23" s="54"/>
      <c r="H23" s="54"/>
      <c r="I23" s="54"/>
      <c r="J23" s="54"/>
      <c r="K23" s="54"/>
      <c r="L23" s="54"/>
      <c r="M23" s="54"/>
      <c r="N23" s="54"/>
      <c r="O23" s="54"/>
      <c r="P23" s="54"/>
      <c r="Q23" s="54"/>
      <c r="R23" s="54"/>
      <c r="S23" s="63" t="s">
        <v>817</v>
      </c>
      <c r="T23" s="53"/>
      <c r="U23" s="53"/>
      <c r="V23" s="53"/>
      <c r="W23" s="53"/>
      <c r="X23" s="53"/>
      <c r="Y23" s="53"/>
      <c r="Z23" s="53"/>
      <c r="AA23" s="53"/>
    </row>
    <row r="24" spans="1:27" ht="15" customHeight="1" thickBot="1" x14ac:dyDescent="0.25">
      <c r="A24" s="53" t="s">
        <v>148</v>
      </c>
      <c r="B24" s="54"/>
      <c r="C24" s="54"/>
      <c r="D24" s="54"/>
      <c r="E24" s="54" t="s">
        <v>504</v>
      </c>
      <c r="F24" s="54" t="s">
        <v>468</v>
      </c>
      <c r="G24" s="54"/>
      <c r="H24" s="54"/>
      <c r="I24" s="54"/>
      <c r="J24" s="54"/>
      <c r="K24" s="54"/>
      <c r="L24" s="54"/>
      <c r="M24" s="54"/>
      <c r="N24" s="54"/>
      <c r="O24" s="54"/>
      <c r="P24" s="54"/>
      <c r="Q24" s="54"/>
      <c r="R24" s="54"/>
      <c r="S24" s="63" t="s">
        <v>819</v>
      </c>
      <c r="T24" s="53"/>
      <c r="U24" s="53"/>
      <c r="V24" s="53"/>
      <c r="W24" s="53"/>
      <c r="X24" s="53"/>
      <c r="Y24" s="53"/>
      <c r="Z24" s="53"/>
      <c r="AA24" s="53"/>
    </row>
    <row r="25" spans="1:27" ht="15" customHeight="1" thickBot="1" x14ac:dyDescent="0.25">
      <c r="A25" s="53" t="s">
        <v>172</v>
      </c>
      <c r="B25" s="54"/>
      <c r="C25" s="54"/>
      <c r="D25" s="54"/>
      <c r="E25" s="54" t="s">
        <v>504</v>
      </c>
      <c r="F25" s="54"/>
      <c r="G25" s="54"/>
      <c r="H25" s="54"/>
      <c r="I25" s="54"/>
      <c r="J25" s="54"/>
      <c r="K25" s="54"/>
      <c r="L25" s="54"/>
      <c r="M25" s="54"/>
      <c r="N25" s="54"/>
      <c r="O25" s="54"/>
      <c r="P25" s="54"/>
      <c r="Q25" s="54"/>
      <c r="R25" s="54"/>
      <c r="S25" s="63" t="s">
        <v>818</v>
      </c>
      <c r="T25" s="53"/>
      <c r="U25" s="53"/>
      <c r="V25" s="53"/>
      <c r="W25" s="53"/>
      <c r="X25" s="53"/>
      <c r="Y25" s="53"/>
      <c r="Z25" s="53"/>
      <c r="AA25" s="53"/>
    </row>
    <row r="26" spans="1:27" ht="15" customHeight="1" thickBot="1" x14ac:dyDescent="0.25">
      <c r="A26" s="53" t="s">
        <v>820</v>
      </c>
      <c r="B26" s="54"/>
      <c r="C26" s="54"/>
      <c r="D26" s="54"/>
      <c r="E26" s="54"/>
      <c r="F26" s="54"/>
      <c r="G26" s="54"/>
      <c r="H26" s="54"/>
      <c r="I26" s="54"/>
      <c r="J26" s="54"/>
      <c r="K26" s="54"/>
      <c r="L26" s="54"/>
      <c r="M26" s="54"/>
      <c r="N26" s="54"/>
      <c r="O26" s="54"/>
      <c r="P26" s="54"/>
      <c r="Q26" s="54"/>
      <c r="R26" s="54"/>
      <c r="S26" s="63" t="s">
        <v>828</v>
      </c>
      <c r="T26" s="53"/>
      <c r="U26" s="53"/>
      <c r="V26" s="53"/>
      <c r="W26" s="53"/>
      <c r="X26" s="53"/>
      <c r="Y26" s="53"/>
      <c r="Z26" s="53"/>
      <c r="AA26" s="53"/>
    </row>
    <row r="27" spans="1:27" ht="15" customHeight="1" thickBot="1" x14ac:dyDescent="0.25">
      <c r="A27" s="62" t="s">
        <v>163</v>
      </c>
      <c r="B27" s="54"/>
      <c r="C27" s="54"/>
      <c r="D27" s="54"/>
      <c r="E27" s="54"/>
      <c r="F27" s="54"/>
      <c r="G27" s="54"/>
      <c r="H27" s="54"/>
      <c r="I27" s="54"/>
      <c r="J27" s="54"/>
      <c r="K27" s="54"/>
      <c r="L27" s="54"/>
      <c r="M27" s="54"/>
      <c r="N27" s="54"/>
      <c r="O27" s="54"/>
      <c r="P27" s="54"/>
      <c r="Q27" s="54"/>
      <c r="R27" s="54"/>
      <c r="S27" s="63" t="s">
        <v>821</v>
      </c>
      <c r="T27" s="53"/>
      <c r="U27" s="53"/>
      <c r="V27" s="53"/>
      <c r="W27" s="53"/>
      <c r="X27" s="53"/>
      <c r="Y27" s="53"/>
      <c r="Z27" s="53"/>
      <c r="AA27" s="53"/>
    </row>
    <row r="28" spans="1:27" ht="15" customHeight="1" thickBot="1" x14ac:dyDescent="0.25">
      <c r="A28" s="53" t="s">
        <v>141</v>
      </c>
      <c r="B28" s="54" t="s">
        <v>504</v>
      </c>
      <c r="C28" s="54"/>
      <c r="D28" s="54"/>
      <c r="E28" s="54" t="s">
        <v>468</v>
      </c>
      <c r="F28" s="54"/>
      <c r="G28" s="54"/>
      <c r="H28" s="54"/>
      <c r="I28" s="54"/>
      <c r="J28" s="54"/>
      <c r="K28" s="54"/>
      <c r="L28" s="54"/>
      <c r="M28" s="54"/>
      <c r="N28" s="54"/>
      <c r="O28" s="54"/>
      <c r="P28" s="54"/>
      <c r="Q28" s="54"/>
      <c r="R28" s="54"/>
      <c r="S28" s="63" t="s">
        <v>822</v>
      </c>
      <c r="T28" s="53"/>
      <c r="U28" s="53"/>
      <c r="V28" s="53"/>
      <c r="W28" s="53"/>
      <c r="X28" s="53"/>
      <c r="Y28" s="53"/>
      <c r="Z28" s="53"/>
      <c r="AA28" s="53"/>
    </row>
    <row r="29" spans="1:27" ht="15" customHeight="1" thickBot="1" x14ac:dyDescent="0.25">
      <c r="A29" s="53" t="s">
        <v>823</v>
      </c>
      <c r="B29" s="54"/>
      <c r="C29" s="54"/>
      <c r="D29" s="54"/>
      <c r="E29" s="54"/>
      <c r="F29" s="54"/>
      <c r="G29" s="54"/>
      <c r="H29" s="54"/>
      <c r="I29" s="54"/>
      <c r="J29" s="54"/>
      <c r="K29" s="54"/>
      <c r="L29" s="54"/>
      <c r="M29" s="54"/>
      <c r="N29" s="54"/>
      <c r="O29" s="54"/>
      <c r="P29" s="54"/>
      <c r="Q29" s="54"/>
      <c r="R29" s="54"/>
      <c r="S29" s="63" t="s">
        <v>824</v>
      </c>
      <c r="T29" s="53"/>
      <c r="U29" s="53"/>
      <c r="V29" s="53"/>
      <c r="W29" s="53"/>
      <c r="X29" s="53"/>
      <c r="Y29" s="53"/>
      <c r="Z29" s="53"/>
      <c r="AA29" s="53"/>
    </row>
    <row r="30" spans="1:27" ht="15" customHeight="1" thickBot="1" x14ac:dyDescent="0.25">
      <c r="A30" s="53" t="s">
        <v>185</v>
      </c>
      <c r="B30" s="54"/>
      <c r="C30" s="54"/>
      <c r="D30" s="54"/>
      <c r="E30" s="54"/>
      <c r="F30" s="54"/>
      <c r="G30" s="54"/>
      <c r="H30" s="54"/>
      <c r="I30" s="54"/>
      <c r="J30" s="54"/>
      <c r="K30" s="54"/>
      <c r="L30" s="54"/>
      <c r="M30" s="54"/>
      <c r="N30" s="54"/>
      <c r="O30" s="54"/>
      <c r="P30" s="54"/>
      <c r="Q30" s="54"/>
      <c r="R30" s="54"/>
      <c r="S30" s="63" t="s">
        <v>825</v>
      </c>
      <c r="T30" s="53"/>
      <c r="U30" s="53"/>
      <c r="V30" s="53"/>
      <c r="W30" s="53"/>
      <c r="X30" s="53"/>
      <c r="Y30" s="53"/>
      <c r="Z30" s="53"/>
      <c r="AA30" s="53"/>
    </row>
    <row r="31" spans="1:27" ht="15" customHeight="1" thickBot="1" x14ac:dyDescent="0.25">
      <c r="A31" s="53" t="s">
        <v>173</v>
      </c>
      <c r="B31" s="54"/>
      <c r="C31" s="54"/>
      <c r="D31" s="54"/>
      <c r="E31" s="54"/>
      <c r="F31" s="54"/>
      <c r="G31" s="54"/>
      <c r="H31" s="54"/>
      <c r="I31" s="54"/>
      <c r="J31" s="54"/>
      <c r="K31" s="54"/>
      <c r="L31" s="54"/>
      <c r="M31" s="54"/>
      <c r="N31" s="54"/>
      <c r="O31" s="54"/>
      <c r="P31" s="54"/>
      <c r="Q31" s="54"/>
      <c r="R31" s="54"/>
      <c r="S31" s="63" t="s">
        <v>826</v>
      </c>
      <c r="T31" s="53"/>
      <c r="U31" s="53"/>
      <c r="V31" s="53"/>
      <c r="W31" s="53"/>
      <c r="X31" s="53"/>
      <c r="Y31" s="53"/>
      <c r="Z31" s="53"/>
      <c r="AA31" s="53"/>
    </row>
    <row r="32" spans="1:27" ht="15" customHeight="1" thickBot="1" x14ac:dyDescent="0.25">
      <c r="A32" s="53" t="s">
        <v>175</v>
      </c>
      <c r="B32" s="54"/>
      <c r="C32" s="54"/>
      <c r="D32" s="54"/>
      <c r="E32" s="54"/>
      <c r="F32" s="54"/>
      <c r="G32" s="54"/>
      <c r="H32" s="54"/>
      <c r="I32" s="54"/>
      <c r="J32" s="54"/>
      <c r="K32" s="54"/>
      <c r="L32" s="54"/>
      <c r="M32" s="54"/>
      <c r="N32" s="54"/>
      <c r="O32" s="54"/>
      <c r="P32" s="54"/>
      <c r="Q32" s="54"/>
      <c r="R32" s="54"/>
      <c r="S32" s="63" t="s">
        <v>827</v>
      </c>
      <c r="T32" s="53"/>
      <c r="U32" s="53"/>
      <c r="V32" s="53"/>
      <c r="W32" s="53"/>
      <c r="X32" s="53"/>
      <c r="Y32" s="53"/>
      <c r="Z32" s="53"/>
      <c r="AA32" s="53"/>
    </row>
    <row r="33" spans="1:27" ht="15" customHeight="1" thickBot="1" x14ac:dyDescent="0.25">
      <c r="A33" s="53" t="s">
        <v>829</v>
      </c>
      <c r="B33" s="54" t="s">
        <v>504</v>
      </c>
      <c r="C33" s="54" t="s">
        <v>504</v>
      </c>
      <c r="D33" s="54"/>
      <c r="E33" s="54"/>
      <c r="F33" s="54"/>
      <c r="G33" s="54"/>
      <c r="H33" s="54"/>
      <c r="I33" s="54"/>
      <c r="J33" s="54"/>
      <c r="K33" s="54"/>
      <c r="L33" s="54"/>
      <c r="M33" s="54"/>
      <c r="N33" s="54"/>
      <c r="O33" s="54"/>
      <c r="P33" s="54"/>
      <c r="Q33" s="54"/>
      <c r="R33" s="54"/>
      <c r="S33" s="63" t="s">
        <v>830</v>
      </c>
      <c r="T33" s="53"/>
      <c r="U33" s="53"/>
      <c r="V33" s="53"/>
      <c r="W33" s="53"/>
      <c r="X33" s="53"/>
      <c r="Y33" s="53"/>
      <c r="Z33" s="53"/>
      <c r="AA33" s="53"/>
    </row>
    <row r="34" spans="1:27" ht="15" customHeight="1" thickBot="1" x14ac:dyDescent="0.25">
      <c r="A34" s="53" t="s">
        <v>1670</v>
      </c>
      <c r="B34" s="54"/>
      <c r="C34" s="54"/>
      <c r="D34" s="54"/>
      <c r="E34" s="54"/>
      <c r="F34" s="54"/>
      <c r="G34" s="54"/>
      <c r="H34" s="54"/>
      <c r="I34" s="54"/>
      <c r="J34" s="54"/>
      <c r="K34" s="54"/>
      <c r="L34" s="54"/>
      <c r="M34" s="54"/>
      <c r="N34" s="54"/>
      <c r="O34" s="54"/>
      <c r="P34" s="54"/>
      <c r="Q34" s="54"/>
      <c r="R34" s="54"/>
      <c r="S34" s="63" t="s">
        <v>831</v>
      </c>
      <c r="T34" s="53"/>
      <c r="U34" s="53"/>
      <c r="V34" s="53"/>
      <c r="W34" s="53"/>
      <c r="X34" s="53"/>
      <c r="Y34" s="53"/>
      <c r="Z34" s="53"/>
      <c r="AA34" s="53"/>
    </row>
    <row r="35" spans="1:27" ht="15" customHeight="1" thickBot="1" x14ac:dyDescent="0.25">
      <c r="A35" s="53" t="s">
        <v>832</v>
      </c>
      <c r="B35" s="54"/>
      <c r="C35" s="54"/>
      <c r="D35" s="54"/>
      <c r="E35" s="54"/>
      <c r="F35" s="54"/>
      <c r="G35" s="54"/>
      <c r="H35" s="54"/>
      <c r="I35" s="54"/>
      <c r="J35" s="54"/>
      <c r="K35" s="54"/>
      <c r="L35" s="54"/>
      <c r="M35" s="54"/>
      <c r="N35" s="54"/>
      <c r="O35" s="54"/>
      <c r="P35" s="54"/>
      <c r="Q35" s="54"/>
      <c r="R35" s="54"/>
      <c r="S35" s="63" t="s">
        <v>833</v>
      </c>
      <c r="T35" s="53"/>
      <c r="U35" s="53"/>
      <c r="V35" s="53"/>
      <c r="W35" s="53"/>
      <c r="X35" s="53"/>
      <c r="Y35" s="53"/>
      <c r="Z35" s="53"/>
      <c r="AA35" s="53"/>
    </row>
    <row r="36" spans="1:27" ht="15" customHeight="1" thickBot="1" x14ac:dyDescent="0.25">
      <c r="A36" s="53" t="s">
        <v>834</v>
      </c>
      <c r="B36" s="54"/>
      <c r="C36" s="54"/>
      <c r="D36" s="54"/>
      <c r="E36" s="54" t="s">
        <v>468</v>
      </c>
      <c r="F36" s="54" t="s">
        <v>504</v>
      </c>
      <c r="G36" s="54"/>
      <c r="H36" s="54"/>
      <c r="I36" s="54"/>
      <c r="J36" s="54"/>
      <c r="K36" s="54"/>
      <c r="L36" s="54"/>
      <c r="M36" s="54"/>
      <c r="N36" s="54"/>
      <c r="O36" s="54"/>
      <c r="P36" s="54"/>
      <c r="Q36" s="54"/>
      <c r="R36" s="54"/>
      <c r="S36" s="63" t="s">
        <v>835</v>
      </c>
      <c r="T36" s="53"/>
      <c r="U36" s="53"/>
      <c r="V36" s="53"/>
      <c r="W36" s="53"/>
      <c r="X36" s="53"/>
      <c r="Y36" s="53"/>
      <c r="Z36" s="53"/>
      <c r="AA36" s="53"/>
    </row>
    <row r="37" spans="1:27" ht="15" customHeight="1" thickBot="1" x14ac:dyDescent="0.25">
      <c r="A37" s="53" t="s">
        <v>184</v>
      </c>
      <c r="B37" s="54"/>
      <c r="C37" s="54"/>
      <c r="D37" s="54"/>
      <c r="E37" s="54"/>
      <c r="F37" s="54"/>
      <c r="G37" s="54"/>
      <c r="H37" s="54"/>
      <c r="I37" s="54"/>
      <c r="J37" s="54"/>
      <c r="K37" s="54"/>
      <c r="L37" s="54"/>
      <c r="M37" s="54"/>
      <c r="N37" s="54"/>
      <c r="O37" s="54"/>
      <c r="P37" s="54"/>
      <c r="Q37" s="54"/>
      <c r="R37" s="54"/>
      <c r="S37" s="63" t="s">
        <v>836</v>
      </c>
      <c r="T37" s="53"/>
      <c r="U37" s="53"/>
      <c r="V37" s="53"/>
      <c r="W37" s="53"/>
      <c r="X37" s="53"/>
      <c r="Y37" s="53"/>
      <c r="Z37" s="53"/>
      <c r="AA37" s="53"/>
    </row>
    <row r="38" spans="1:27" ht="15" customHeight="1" thickBot="1" x14ac:dyDescent="0.25">
      <c r="A38" s="53" t="s">
        <v>837</v>
      </c>
      <c r="B38" s="54" t="s">
        <v>504</v>
      </c>
      <c r="C38" s="54" t="s">
        <v>504</v>
      </c>
      <c r="D38" s="54"/>
      <c r="E38" s="54"/>
      <c r="F38" s="54"/>
      <c r="G38" s="54"/>
      <c r="H38" s="54"/>
      <c r="I38" s="54"/>
      <c r="J38" s="54"/>
      <c r="K38" s="54"/>
      <c r="L38" s="54"/>
      <c r="M38" s="54"/>
      <c r="N38" s="54"/>
      <c r="O38" s="54"/>
      <c r="P38" s="54"/>
      <c r="Q38" s="54"/>
      <c r="R38" s="54"/>
      <c r="S38" s="63" t="s">
        <v>838</v>
      </c>
      <c r="T38" s="53"/>
      <c r="U38" s="53"/>
      <c r="V38" s="53"/>
      <c r="W38" s="53"/>
      <c r="X38" s="53"/>
      <c r="Y38" s="53"/>
      <c r="Z38" s="53"/>
      <c r="AA38" s="53"/>
    </row>
    <row r="39" spans="1:27" ht="15" customHeight="1" thickBot="1" x14ac:dyDescent="0.25">
      <c r="A39" s="53" t="s">
        <v>140</v>
      </c>
      <c r="B39" s="54"/>
      <c r="C39" s="54"/>
      <c r="D39" s="54"/>
      <c r="E39" s="54"/>
      <c r="F39" s="54"/>
      <c r="G39" s="54"/>
      <c r="H39" s="54"/>
      <c r="I39" s="54"/>
      <c r="J39" s="54"/>
      <c r="K39" s="54"/>
      <c r="L39" s="54"/>
      <c r="M39" s="54"/>
      <c r="N39" s="54"/>
      <c r="O39" s="54"/>
      <c r="P39" s="54"/>
      <c r="Q39" s="54"/>
      <c r="R39" s="54"/>
      <c r="S39" s="63" t="s">
        <v>839</v>
      </c>
      <c r="T39" s="53"/>
      <c r="U39" s="53"/>
      <c r="V39" s="53"/>
      <c r="W39" s="53"/>
      <c r="X39" s="53"/>
      <c r="Y39" s="53"/>
      <c r="Z39" s="53"/>
      <c r="AA39" s="53"/>
    </row>
    <row r="40" spans="1:27" ht="15" customHeight="1" thickBot="1" x14ac:dyDescent="0.25">
      <c r="A40" s="53" t="s">
        <v>1099</v>
      </c>
      <c r="B40" s="54"/>
      <c r="C40" s="54"/>
      <c r="D40" s="54"/>
      <c r="E40" s="54"/>
      <c r="F40" s="54"/>
      <c r="G40" s="54"/>
      <c r="H40" s="54"/>
      <c r="I40" s="54"/>
      <c r="J40" s="54"/>
      <c r="K40" s="54"/>
      <c r="L40" s="54"/>
      <c r="M40" s="54"/>
      <c r="N40" s="54"/>
      <c r="O40" s="54"/>
      <c r="P40" s="54"/>
      <c r="Q40" s="54"/>
      <c r="R40" s="54"/>
      <c r="S40" s="63" t="s">
        <v>840</v>
      </c>
      <c r="T40" s="53"/>
      <c r="U40" s="53"/>
      <c r="V40" s="53"/>
      <c r="W40" s="53"/>
      <c r="X40" s="53"/>
      <c r="Y40" s="53"/>
      <c r="Z40" s="53"/>
      <c r="AA40" s="53"/>
    </row>
    <row r="41" spans="1:27" ht="15" customHeight="1" thickBot="1" x14ac:dyDescent="0.25">
      <c r="A41" s="62" t="s">
        <v>841</v>
      </c>
      <c r="B41" s="54"/>
      <c r="C41" s="54"/>
      <c r="D41" s="54"/>
      <c r="E41" s="54"/>
      <c r="F41" s="54"/>
      <c r="G41" s="54"/>
      <c r="H41" s="54"/>
      <c r="I41" s="54"/>
      <c r="J41" s="54"/>
      <c r="K41" s="54"/>
      <c r="L41" s="54"/>
      <c r="M41" s="54"/>
      <c r="N41" s="54"/>
      <c r="O41" s="54"/>
      <c r="P41" s="54"/>
      <c r="Q41" s="54"/>
      <c r="R41" s="54"/>
      <c r="S41" s="63" t="s">
        <v>842</v>
      </c>
      <c r="T41" s="53"/>
      <c r="U41" s="53"/>
      <c r="V41" s="53"/>
      <c r="W41" s="53"/>
      <c r="X41" s="53"/>
      <c r="Y41" s="53"/>
      <c r="Z41" s="53"/>
      <c r="AA41" s="53"/>
    </row>
    <row r="42" spans="1:27" ht="15" customHeight="1" thickBot="1" x14ac:dyDescent="0.25">
      <c r="A42" s="2" t="s">
        <v>138</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427</v>
      </c>
      <c r="B43" s="54"/>
      <c r="C43" s="54"/>
      <c r="D43" s="54" t="s">
        <v>504</v>
      </c>
      <c r="E43" s="54" t="s">
        <v>504</v>
      </c>
      <c r="F43" s="54"/>
      <c r="G43" s="54"/>
      <c r="H43" s="54" t="s">
        <v>504</v>
      </c>
      <c r="I43" s="54"/>
      <c r="J43" s="54"/>
      <c r="K43" s="54" t="s">
        <v>504</v>
      </c>
      <c r="L43" s="54"/>
      <c r="M43" s="54"/>
      <c r="N43" s="54"/>
      <c r="O43" s="54"/>
      <c r="P43" s="54"/>
      <c r="Q43" s="54"/>
      <c r="R43" s="54"/>
      <c r="S43" s="63" t="s">
        <v>807</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814</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815</v>
      </c>
      <c r="B70" s="54" t="s">
        <v>504</v>
      </c>
      <c r="C70" s="54" t="s">
        <v>504</v>
      </c>
      <c r="D70" s="54"/>
      <c r="E70" s="54" t="s">
        <v>468</v>
      </c>
      <c r="F70" s="54"/>
      <c r="G70" s="54" t="s">
        <v>504</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40"/>
  <sheetViews>
    <sheetView topLeftCell="A12" zoomScale="130" zoomScaleNormal="130" workbookViewId="0">
      <selection activeCell="G34" sqref="G34"/>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1850</v>
      </c>
      <c r="B1" s="23" t="s">
        <v>3</v>
      </c>
      <c r="C1" s="23" t="s">
        <v>2</v>
      </c>
      <c r="D1" s="23" t="s">
        <v>4</v>
      </c>
      <c r="E1" s="23" t="s">
        <v>224</v>
      </c>
      <c r="F1" s="23" t="s">
        <v>967</v>
      </c>
    </row>
    <row r="2" spans="1:6" x14ac:dyDescent="0.2">
      <c r="A2" s="73">
        <v>42972</v>
      </c>
      <c r="B2" s="28" t="str">
        <f t="shared" ref="B2:B29" si="0">IF(ISERR(FIND(" ",E2)),"",LEFT(E2,FIND(" ",E2)-1))</f>
        <v>Mikko</v>
      </c>
      <c r="C2" t="str">
        <f t="shared" ref="C2:C40" si="1">TRIM(RIGHT(SUBSTITUTE(E2," ",REPT(" ",LEN(E2))),LEN(E2)))</f>
        <v>Salminen</v>
      </c>
      <c r="D2" s="59" t="s">
        <v>987</v>
      </c>
      <c r="E2" t="s">
        <v>988</v>
      </c>
      <c r="F2" t="s">
        <v>968</v>
      </c>
    </row>
    <row r="3" spans="1:6" x14ac:dyDescent="0.2">
      <c r="A3" s="73">
        <v>42977</v>
      </c>
      <c r="B3" s="28" t="str">
        <f t="shared" si="0"/>
        <v>Mika</v>
      </c>
      <c r="C3" t="str">
        <f t="shared" si="1"/>
        <v>Turkia</v>
      </c>
      <c r="D3" s="59" t="s">
        <v>986</v>
      </c>
      <c r="E3" t="s">
        <v>171</v>
      </c>
      <c r="F3" t="s">
        <v>968</v>
      </c>
    </row>
    <row r="4" spans="1:6" x14ac:dyDescent="0.2">
      <c r="A4" s="73">
        <v>43007</v>
      </c>
      <c r="B4" s="28" t="str">
        <f t="shared" si="0"/>
        <v>Antti</v>
      </c>
      <c r="C4" t="str">
        <f t="shared" si="1"/>
        <v>Törn</v>
      </c>
      <c r="D4" s="59" t="s">
        <v>984</v>
      </c>
      <c r="E4" t="s">
        <v>985</v>
      </c>
      <c r="F4" t="s">
        <v>968</v>
      </c>
    </row>
    <row r="5" spans="1:6" x14ac:dyDescent="0.2">
      <c r="A5" s="73">
        <v>43015</v>
      </c>
      <c r="B5" s="28" t="str">
        <f t="shared" si="0"/>
        <v>Jouni</v>
      </c>
      <c r="C5" t="str">
        <f t="shared" si="1"/>
        <v>Korhonen</v>
      </c>
      <c r="D5" s="59" t="s">
        <v>33</v>
      </c>
      <c r="E5" t="s">
        <v>983</v>
      </c>
      <c r="F5" t="s">
        <v>968</v>
      </c>
    </row>
    <row r="6" spans="1:6" x14ac:dyDescent="0.2">
      <c r="A6" s="73">
        <v>43104</v>
      </c>
      <c r="B6" s="28" t="str">
        <f t="shared" si="0"/>
        <v>Topi</v>
      </c>
      <c r="C6" t="str">
        <f t="shared" si="1"/>
        <v>Äikäs</v>
      </c>
      <c r="D6" s="59" t="s">
        <v>5</v>
      </c>
      <c r="E6" t="s">
        <v>980</v>
      </c>
      <c r="F6" t="s">
        <v>968</v>
      </c>
    </row>
    <row r="7" spans="1:6" x14ac:dyDescent="0.2">
      <c r="A7" s="73">
        <v>43108</v>
      </c>
      <c r="B7" s="28" t="str">
        <f t="shared" si="0"/>
        <v>Jarkko</v>
      </c>
      <c r="C7" t="str">
        <f t="shared" si="1"/>
        <v>Lehto</v>
      </c>
      <c r="D7" s="59" t="s">
        <v>981</v>
      </c>
      <c r="E7" t="s">
        <v>982</v>
      </c>
      <c r="F7" t="s">
        <v>968</v>
      </c>
    </row>
    <row r="8" spans="1:6" x14ac:dyDescent="0.2">
      <c r="A8" s="73">
        <v>43207</v>
      </c>
      <c r="B8" s="28" t="str">
        <f t="shared" si="0"/>
        <v>Anton</v>
      </c>
      <c r="C8" t="str">
        <f t="shared" si="1"/>
        <v>Puolakka</v>
      </c>
      <c r="D8" s="59" t="s">
        <v>978</v>
      </c>
      <c r="E8" t="s">
        <v>979</v>
      </c>
      <c r="F8" t="s">
        <v>968</v>
      </c>
    </row>
    <row r="9" spans="1:6" x14ac:dyDescent="0.2">
      <c r="A9" s="73">
        <v>43224</v>
      </c>
      <c r="B9" s="28" t="str">
        <f t="shared" si="0"/>
        <v>Hanna</v>
      </c>
      <c r="C9" t="str">
        <f t="shared" si="1"/>
        <v>Vuorivirta</v>
      </c>
      <c r="D9" s="59" t="s">
        <v>74</v>
      </c>
      <c r="E9" t="s">
        <v>117</v>
      </c>
      <c r="F9" t="s">
        <v>968</v>
      </c>
    </row>
    <row r="10" spans="1:6" x14ac:dyDescent="0.2">
      <c r="A10" s="73">
        <v>43232</v>
      </c>
      <c r="B10" s="28" t="str">
        <f t="shared" si="0"/>
        <v>Lari</v>
      </c>
      <c r="C10" t="str">
        <f t="shared" si="1"/>
        <v>Turtiainen</v>
      </c>
      <c r="D10" s="59" t="s">
        <v>69</v>
      </c>
      <c r="E10" t="s">
        <v>977</v>
      </c>
      <c r="F10" t="s">
        <v>968</v>
      </c>
    </row>
    <row r="11" spans="1:6" x14ac:dyDescent="0.2">
      <c r="A11" s="73">
        <v>43283</v>
      </c>
      <c r="B11" s="28" t="str">
        <f t="shared" si="0"/>
        <v>Sini</v>
      </c>
      <c r="C11" t="str">
        <f t="shared" si="1"/>
        <v>Syrjälä</v>
      </c>
      <c r="D11" s="59" t="s">
        <v>975</v>
      </c>
      <c r="E11" t="s">
        <v>976</v>
      </c>
      <c r="F11" t="s">
        <v>968</v>
      </c>
    </row>
    <row r="12" spans="1:6" x14ac:dyDescent="0.2">
      <c r="A12" s="73">
        <v>43283</v>
      </c>
      <c r="B12" s="28" t="str">
        <f t="shared" si="0"/>
        <v>Tomi</v>
      </c>
      <c r="C12" t="str">
        <f t="shared" si="1"/>
        <v>Pihlaja</v>
      </c>
      <c r="D12" s="59" t="s">
        <v>79</v>
      </c>
      <c r="E12" t="s">
        <v>109</v>
      </c>
      <c r="F12" t="s">
        <v>968</v>
      </c>
    </row>
    <row r="13" spans="1:6" x14ac:dyDescent="0.2">
      <c r="A13" s="73">
        <v>43657</v>
      </c>
      <c r="B13" s="28" t="str">
        <f t="shared" si="0"/>
        <v>Kasperi</v>
      </c>
      <c r="C13" t="str">
        <f t="shared" si="1"/>
        <v>Jokela</v>
      </c>
      <c r="D13" s="59" t="s">
        <v>973</v>
      </c>
      <c r="E13" t="s">
        <v>974</v>
      </c>
      <c r="F13" t="s">
        <v>968</v>
      </c>
    </row>
    <row r="14" spans="1:6" x14ac:dyDescent="0.2">
      <c r="A14" s="73">
        <v>43716</v>
      </c>
      <c r="B14" s="28" t="str">
        <f t="shared" si="0"/>
        <v>Jani</v>
      </c>
      <c r="C14" t="str">
        <f t="shared" si="1"/>
        <v>Pohjolainen</v>
      </c>
      <c r="D14" s="59" t="s">
        <v>971</v>
      </c>
      <c r="E14" t="s">
        <v>972</v>
      </c>
      <c r="F14" t="s">
        <v>968</v>
      </c>
    </row>
    <row r="15" spans="1:6" x14ac:dyDescent="0.2">
      <c r="A15" s="73">
        <v>43724</v>
      </c>
      <c r="B15" s="28" t="str">
        <f t="shared" si="0"/>
        <v>Lucas</v>
      </c>
      <c r="C15" t="str">
        <f t="shared" si="1"/>
        <v>mekonen</v>
      </c>
      <c r="D15" s="59" t="s">
        <v>969</v>
      </c>
      <c r="E15" t="s">
        <v>970</v>
      </c>
      <c r="F15" t="s">
        <v>968</v>
      </c>
    </row>
    <row r="16" spans="1:6" x14ac:dyDescent="0.2">
      <c r="A16" s="73">
        <v>43730</v>
      </c>
      <c r="B16" s="28" t="str">
        <f t="shared" si="0"/>
        <v>Elisabete</v>
      </c>
      <c r="C16" t="str">
        <f t="shared" si="1"/>
        <v>Patricio</v>
      </c>
      <c r="D16" s="59" t="s">
        <v>966</v>
      </c>
      <c r="E16" t="s">
        <v>390</v>
      </c>
      <c r="F16" t="s">
        <v>968</v>
      </c>
    </row>
    <row r="17" spans="1:12" x14ac:dyDescent="0.2">
      <c r="A17" s="73">
        <v>43793</v>
      </c>
      <c r="B17" s="28" t="str">
        <f t="shared" si="0"/>
        <v>Jarkko</v>
      </c>
      <c r="C17" t="str">
        <f t="shared" si="1"/>
        <v>Stenman</v>
      </c>
      <c r="D17" s="59" t="s">
        <v>964</v>
      </c>
      <c r="E17" t="s">
        <v>965</v>
      </c>
      <c r="F17" t="s">
        <v>968</v>
      </c>
    </row>
    <row r="18" spans="1:12" x14ac:dyDescent="0.2">
      <c r="A18" s="73">
        <v>43858</v>
      </c>
      <c r="B18" s="28" t="str">
        <f t="shared" si="0"/>
        <v>Janica</v>
      </c>
      <c r="C18" t="str">
        <f t="shared" si="1"/>
        <v>Lounavuori</v>
      </c>
      <c r="D18" s="59" t="s">
        <v>962</v>
      </c>
      <c r="E18" t="s">
        <v>963</v>
      </c>
      <c r="F18" t="s">
        <v>968</v>
      </c>
    </row>
    <row r="19" spans="1:12" x14ac:dyDescent="0.2">
      <c r="A19" s="73">
        <v>43977</v>
      </c>
      <c r="B19" s="28" t="str">
        <f t="shared" si="0"/>
        <v>Siri</v>
      </c>
      <c r="C19" t="str">
        <f t="shared" si="1"/>
        <v>Angels</v>
      </c>
      <c r="D19" s="59" t="s">
        <v>512</v>
      </c>
      <c r="E19" t="s">
        <v>961</v>
      </c>
      <c r="F19" t="s">
        <v>1855</v>
      </c>
    </row>
    <row r="20" spans="1:12" x14ac:dyDescent="0.2">
      <c r="A20" s="73">
        <v>44098</v>
      </c>
      <c r="B20" s="28" t="str">
        <f t="shared" si="0"/>
        <v>Miika</v>
      </c>
      <c r="C20" t="str">
        <f t="shared" si="1"/>
        <v>Savolainen</v>
      </c>
      <c r="D20" s="59" t="s">
        <v>1857</v>
      </c>
      <c r="E20" t="s">
        <v>1856</v>
      </c>
      <c r="F20" t="s">
        <v>1852</v>
      </c>
    </row>
    <row r="21" spans="1:12" x14ac:dyDescent="0.2">
      <c r="A21" s="73">
        <v>44328</v>
      </c>
      <c r="B21" s="28" t="str">
        <f t="shared" si="0"/>
        <v>Henna</v>
      </c>
      <c r="C21" t="str">
        <f t="shared" si="1"/>
        <v>Listokorpi</v>
      </c>
      <c r="D21" s="59" t="s">
        <v>959</v>
      </c>
      <c r="E21" t="s">
        <v>960</v>
      </c>
      <c r="F21" t="s">
        <v>968</v>
      </c>
    </row>
    <row r="22" spans="1:12" x14ac:dyDescent="0.2">
      <c r="A22" s="74">
        <v>44352</v>
      </c>
      <c r="B22" s="28" t="str">
        <f t="shared" si="0"/>
        <v>Krista</v>
      </c>
      <c r="C22" t="str">
        <f t="shared" si="1"/>
        <v>Alava</v>
      </c>
      <c r="D22" s="59" t="s">
        <v>957</v>
      </c>
      <c r="E22" s="28" t="s">
        <v>958</v>
      </c>
      <c r="F22" t="s">
        <v>968</v>
      </c>
    </row>
    <row r="23" spans="1:12" x14ac:dyDescent="0.2">
      <c r="A23" s="73">
        <v>44407</v>
      </c>
      <c r="B23" s="28" t="str">
        <f t="shared" si="0"/>
        <v>Vitali</v>
      </c>
      <c r="C23" t="str">
        <f t="shared" si="1"/>
        <v>Vuorisalo</v>
      </c>
      <c r="D23" s="59" t="s">
        <v>1046</v>
      </c>
      <c r="E23" t="s">
        <v>1047</v>
      </c>
      <c r="F23" t="s">
        <v>968</v>
      </c>
    </row>
    <row r="24" spans="1:12" x14ac:dyDescent="0.2">
      <c r="A24" s="74">
        <v>44433</v>
      </c>
      <c r="B24" s="28" t="str">
        <f t="shared" si="0"/>
        <v>Petra</v>
      </c>
      <c r="C24" t="str">
        <f t="shared" si="1"/>
        <v>Sinatria</v>
      </c>
      <c r="D24" s="59" t="s">
        <v>1123</v>
      </c>
      <c r="E24" s="28" t="s">
        <v>1124</v>
      </c>
      <c r="F24" t="s">
        <v>968</v>
      </c>
    </row>
    <row r="25" spans="1:12" x14ac:dyDescent="0.2">
      <c r="A25" s="73">
        <v>44456</v>
      </c>
      <c r="B25" s="28" t="str">
        <f t="shared" si="0"/>
        <v>Matti</v>
      </c>
      <c r="C25" t="str">
        <f t="shared" si="1"/>
        <v>Vikström</v>
      </c>
      <c r="D25" s="59" t="s">
        <v>1126</v>
      </c>
      <c r="E25" t="s">
        <v>1125</v>
      </c>
      <c r="F25" t="s">
        <v>968</v>
      </c>
    </row>
    <row r="26" spans="1:12" x14ac:dyDescent="0.2">
      <c r="A26" s="73">
        <v>44470</v>
      </c>
      <c r="B26" s="28" t="str">
        <f t="shared" si="0"/>
        <v>Satu</v>
      </c>
      <c r="C26" t="str">
        <f t="shared" si="1"/>
        <v>Piironen</v>
      </c>
      <c r="D26" s="59" t="s">
        <v>1858</v>
      </c>
      <c r="E26" s="28" t="s">
        <v>1859</v>
      </c>
      <c r="F26" t="s">
        <v>1852</v>
      </c>
    </row>
    <row r="27" spans="1:12" x14ac:dyDescent="0.2">
      <c r="A27" s="73">
        <v>44511</v>
      </c>
      <c r="B27" s="28" t="str">
        <f t="shared" si="0"/>
        <v>Ville</v>
      </c>
      <c r="C27" t="str">
        <f t="shared" si="1"/>
        <v>Kähärä</v>
      </c>
      <c r="D27" s="59" t="s">
        <v>1854</v>
      </c>
      <c r="E27" s="28" t="s">
        <v>1853</v>
      </c>
      <c r="F27" t="s">
        <v>1852</v>
      </c>
    </row>
    <row r="28" spans="1:12" x14ac:dyDescent="0.2">
      <c r="A28" s="73">
        <v>44622</v>
      </c>
      <c r="B28" s="28" t="str">
        <f t="shared" si="0"/>
        <v>Janne</v>
      </c>
      <c r="C28" t="str">
        <f t="shared" si="1"/>
        <v>Tamminen</v>
      </c>
      <c r="D28" s="59" t="s">
        <v>1733</v>
      </c>
      <c r="E28" s="28" t="s">
        <v>1851</v>
      </c>
      <c r="F28" t="s">
        <v>1852</v>
      </c>
    </row>
    <row r="29" spans="1:12" x14ac:dyDescent="0.2">
      <c r="A29" s="73">
        <v>44756</v>
      </c>
      <c r="B29" s="28" t="str">
        <f t="shared" si="0"/>
        <v>Daniel</v>
      </c>
      <c r="C29" t="str">
        <f t="shared" si="1"/>
        <v>Oulasvirta</v>
      </c>
      <c r="D29" s="59" t="s">
        <v>2055</v>
      </c>
      <c r="E29" s="28" t="s">
        <v>2056</v>
      </c>
      <c r="F29" t="s">
        <v>1852</v>
      </c>
    </row>
    <row r="30" spans="1:12" x14ac:dyDescent="0.2">
      <c r="A30" s="73">
        <v>44811</v>
      </c>
      <c r="B30" s="28" t="str">
        <f>IF(ISERR(FIND(" ",E30)),"",LEFT(E30,FIND(" ",E30)-1))</f>
        <v>Leena</v>
      </c>
      <c r="C30" t="str">
        <f t="shared" si="1"/>
        <v>Remula</v>
      </c>
      <c r="D30" s="50" t="s">
        <v>1896</v>
      </c>
      <c r="E30" s="28" t="s">
        <v>1895</v>
      </c>
      <c r="F30" t="s">
        <v>968</v>
      </c>
    </row>
    <row r="31" spans="1:12" x14ac:dyDescent="0.2">
      <c r="A31" s="73">
        <v>44663</v>
      </c>
      <c r="B31" s="28" t="str">
        <f>IF(ISERR(FIND(" ",E31)),"",LEFT(E31,FIND(" ",E31)-1))</f>
        <v>Ilona</v>
      </c>
      <c r="C31" t="str">
        <f t="shared" si="1"/>
        <v>Dorji</v>
      </c>
      <c r="D31" s="56" t="s">
        <v>2050</v>
      </c>
      <c r="E31" s="28" t="s">
        <v>2062</v>
      </c>
      <c r="F31" t="s">
        <v>2064</v>
      </c>
    </row>
    <row r="32" spans="1:12" x14ac:dyDescent="0.2">
      <c r="A32" s="6">
        <v>44965</v>
      </c>
      <c r="B32" s="28" t="str">
        <f>IF(ISERR(FIND(" ",E32)),"",LEFT(E32,FIND(" ",E32)-1))</f>
        <v>Keijo</v>
      </c>
      <c r="C32" t="str">
        <f>TRIM(RIGHT(SUBSTITUTE(E32," ",REPT(" ",LEN(E32))),LEN(E32)))</f>
        <v>Ahokas</v>
      </c>
      <c r="D32" s="56" t="s">
        <v>2081</v>
      </c>
      <c r="E32" t="s">
        <v>2082</v>
      </c>
      <c r="F32" t="s">
        <v>968</v>
      </c>
      <c r="G32" s="4"/>
      <c r="H32" s="7"/>
      <c r="I32" s="7"/>
      <c r="J32" s="7"/>
      <c r="K32" s="7"/>
      <c r="L32" s="7"/>
    </row>
    <row r="33" spans="1:12" x14ac:dyDescent="0.2">
      <c r="A33" s="6">
        <v>45349</v>
      </c>
      <c r="B33" s="28" t="str">
        <f>IF(ISERR(FIND(" ",E33)),"",LEFT(E33,FIND(" ",E33)-1))</f>
        <v>Olli</v>
      </c>
      <c r="C33" t="str">
        <f>TRIM(RIGHT(SUBSTITUTE(E33," ",REPT(" ",LEN(E33))),LEN(E33)))</f>
        <v>Puolakka</v>
      </c>
      <c r="D33" s="56" t="s">
        <v>2977</v>
      </c>
      <c r="E33" s="28" t="s">
        <v>2978</v>
      </c>
      <c r="F33" t="s">
        <v>968</v>
      </c>
      <c r="G33" s="4"/>
      <c r="H33" s="7"/>
      <c r="I33" s="7"/>
      <c r="J33" s="7"/>
      <c r="K33" s="7"/>
      <c r="L33" s="7"/>
    </row>
    <row r="34" spans="1:12" x14ac:dyDescent="0.2">
      <c r="A34" s="73">
        <v>45044</v>
      </c>
      <c r="B34" s="28" t="str">
        <f t="shared" ref="B34:B40" si="2">IF(ISERR(FIND(" ",E34)),"",LEFT(E34,FIND(" ",E34)-1))</f>
        <v>Eeva</v>
      </c>
      <c r="C34" t="str">
        <f t="shared" si="1"/>
        <v>Johnson</v>
      </c>
      <c r="D34" s="79" t="s">
        <v>2168</v>
      </c>
      <c r="E34" t="s">
        <v>2169</v>
      </c>
      <c r="F34" t="s">
        <v>968</v>
      </c>
    </row>
    <row r="35" spans="1:12" x14ac:dyDescent="0.2">
      <c r="A35" s="73">
        <v>45120</v>
      </c>
      <c r="B35" s="28" t="str">
        <f>IF(ISERR(FIND(" ",E35)),"",LEFT(E35,FIND(" ",E35)-1))</f>
        <v>Jussi</v>
      </c>
      <c r="C35" t="str">
        <f>TRIM(RIGHT(SUBSTITUTE(E35," ",REPT(" ",LEN(E35))),LEN(E35)))</f>
        <v>Pajuniemi</v>
      </c>
      <c r="D35" s="50" t="s">
        <v>2201</v>
      </c>
      <c r="E35" s="28" t="s">
        <v>2199</v>
      </c>
      <c r="F35" t="s">
        <v>1852</v>
      </c>
    </row>
    <row r="36" spans="1:12" x14ac:dyDescent="0.2">
      <c r="A36" s="73">
        <v>45329</v>
      </c>
      <c r="B36" s="28" t="str">
        <f t="shared" si="2"/>
        <v>Kalle</v>
      </c>
      <c r="C36" s="28" t="str">
        <f t="shared" si="1"/>
        <v>Siltala</v>
      </c>
      <c r="D36" s="50" t="s">
        <v>2933</v>
      </c>
      <c r="E36" s="28" t="s">
        <v>2934</v>
      </c>
      <c r="F36" t="s">
        <v>1852</v>
      </c>
    </row>
    <row r="37" spans="1:12" x14ac:dyDescent="0.2">
      <c r="A37" s="73">
        <v>45341</v>
      </c>
      <c r="B37" s="28" t="str">
        <f t="shared" si="2"/>
        <v>Karo</v>
      </c>
      <c r="C37" s="28" t="str">
        <f t="shared" si="1"/>
        <v>Rutenhjelm</v>
      </c>
      <c r="D37" s="50" t="s">
        <v>3433</v>
      </c>
      <c r="E37" s="28" t="s">
        <v>3432</v>
      </c>
      <c r="F37" t="s">
        <v>968</v>
      </c>
    </row>
    <row r="38" spans="1:12" x14ac:dyDescent="0.2">
      <c r="A38" s="73">
        <v>45388</v>
      </c>
      <c r="B38" s="28" t="str">
        <f t="shared" si="2"/>
        <v>Susanna</v>
      </c>
      <c r="C38" s="28" t="str">
        <f t="shared" si="1"/>
        <v>Kassala</v>
      </c>
      <c r="D38" s="50" t="s">
        <v>3012</v>
      </c>
      <c r="E38" s="28" t="s">
        <v>3013</v>
      </c>
      <c r="F38" t="s">
        <v>968</v>
      </c>
    </row>
    <row r="39" spans="1:12" x14ac:dyDescent="0.2">
      <c r="A39" s="73">
        <v>45430</v>
      </c>
      <c r="B39" s="28" t="str">
        <f t="shared" si="2"/>
        <v>Ari</v>
      </c>
      <c r="C39" s="28" t="str">
        <f t="shared" si="1"/>
        <v>Lahti</v>
      </c>
      <c r="D39" s="50" t="s">
        <v>3186</v>
      </c>
      <c r="E39" s="28" t="s">
        <v>3187</v>
      </c>
      <c r="F39" t="s">
        <v>968</v>
      </c>
    </row>
    <row r="40" spans="1:12" x14ac:dyDescent="0.2">
      <c r="A40" s="73">
        <v>45577</v>
      </c>
      <c r="B40" s="28" t="str">
        <f t="shared" si="2"/>
        <v>Maija</v>
      </c>
      <c r="C40" s="28" t="str">
        <f t="shared" si="1"/>
        <v>Flytström</v>
      </c>
      <c r="D40" s="50" t="s">
        <v>3430</v>
      </c>
      <c r="E40" s="28" t="s">
        <v>3431</v>
      </c>
      <c r="F40" t="s">
        <v>968</v>
      </c>
    </row>
  </sheetData>
  <sortState xmlns:xlrd2="http://schemas.microsoft.com/office/spreadsheetml/2017/richdata2" ref="A2:G40">
    <sortCondition ref="A1:A40"/>
  </sortState>
  <conditionalFormatting sqref="B1:E1 A1:A5 E2 B2:C40 D3:E4 E5">
    <cfRule type="containsBlanks" dxfId="15" priority="18">
      <formula>LEN(TRIM(A1))=0</formula>
    </cfRule>
  </conditionalFormatting>
  <conditionalFormatting sqref="D31">
    <cfRule type="containsBlanks" dxfId="14" priority="14">
      <formula>LEN(TRIM(D31))=0</formula>
    </cfRule>
  </conditionalFormatting>
  <conditionalFormatting sqref="D32:E33">
    <cfRule type="containsBlanks" dxfId="13" priority="1">
      <formula>LEN(TRIM(D32))=0</formula>
    </cfRule>
  </conditionalFormatting>
  <conditionalFormatting sqref="E34:E35">
    <cfRule type="containsBlanks" dxfId="12" priority="13">
      <formula>LEN(TRIM(E34))=0</formula>
    </cfRule>
  </conditionalFormatting>
  <conditionalFormatting sqref="F1:F4">
    <cfRule type="containsBlanks" dxfId="11" priority="15">
      <formula>LEN(TRIM(F1))=0</formula>
    </cfRule>
  </conditionalFormatting>
  <conditionalFormatting sqref="G32:G33">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2:H33">
    <cfRule type="cellIs" dxfId="5" priority="12" operator="equal">
      <formula>"V"</formula>
    </cfRule>
  </conditionalFormatting>
  <conditionalFormatting sqref="H32:L33">
    <cfRule type="cellIs" dxfId="4" priority="9" operator="equal">
      <formula>1</formula>
    </cfRule>
  </conditionalFormatting>
  <conditionalFormatting sqref="I32:L33">
    <cfRule type="cellIs" dxfId="3" priority="11" operator="equal">
      <formula>"K"</formula>
    </cfRule>
  </conditionalFormatting>
  <conditionalFormatting sqref="J32:L33">
    <cfRule type="cellIs" dxfId="2" priority="10" operator="equal">
      <formula>"VL"</formula>
    </cfRule>
  </conditionalFormatting>
  <conditionalFormatting sqref="K32:K33">
    <cfRule type="containsText" dxfId="1" priority="2" operator="containsText" text="HV">
      <formula>NOT(ISERROR(SEARCH("HV",K32)))</formula>
    </cfRule>
  </conditionalFormatting>
  <conditionalFormatting sqref="L32:L33">
    <cfRule type="containsText" dxfId="0" priority="3" operator="containsText" text="HVL">
      <formula>NOT(ISERROR(SEARCH("HVL",L32)))</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5" r:id="rId31" xr:uid="{927AA7ED-389F-4C74-B320-9FF6F39651E9}"/>
    <hyperlink ref="D34" r:id="rId32" xr:uid="{D81525DB-AFDD-4FC0-B82F-446E5AB1C6B4}"/>
    <hyperlink ref="D32" r:id="rId33" xr:uid="{968E33AA-C8A9-47FA-9BAA-4C23D2863B0E}"/>
    <hyperlink ref="D36" r:id="rId34" xr:uid="{549F7BE1-2285-48CE-8C36-55F3AE003F2A}"/>
    <hyperlink ref="D38" r:id="rId35" xr:uid="{A7AEDD90-751A-4F28-AE57-6F98A274E05B}"/>
    <hyperlink ref="D40" r:id="rId36" xr:uid="{84A78B1B-610F-4858-9355-4049F9649562}"/>
    <hyperlink ref="D39" r:id="rId37" xr:uid="{F8D8766F-5285-499D-8DDB-1913DEC415F8}"/>
    <hyperlink ref="D37" r:id="rId38" xr:uid="{D5FBE57B-8C10-451E-AB12-24496953B48F}"/>
    <hyperlink ref="D33" r:id="rId39" xr:uid="{D221B401-10D2-4D2D-A03B-353882D94E2C}"/>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2024-12-18T20:11:14Z</dcterms:modified>
</cp:coreProperties>
</file>